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O:\feb\Institute\Netspar\Common\Onderzoek\05 Projectadmin\07 Thema en LMVP\01 Selectieproces\2022\call\"/>
    </mc:Choice>
  </mc:AlternateContent>
  <xr:revisionPtr revIDLastSave="0" documentId="13_ncr:1_{4F55E08A-F8E1-4AD5-B33A-AB91ADBDE990}" xr6:coauthVersionLast="47" xr6:coauthVersionMax="47" xr10:uidLastSave="{00000000-0000-0000-0000-000000000000}"/>
  <workbookProtection workbookAlgorithmName="SHA-512" workbookHashValue="BeLcUXlPkwgZQVU8Xhj+GCP+iQJ4TqyiQjVti3UpxTZHy82lXYimpERuVbF6cAJZelpLv2kk6sO7gHDKFHxvUA==" workbookSaltValue="aB4EB6lAhLanRj2crSbYmg==" workbookSpinCount="100000" lockStructure="1"/>
  <bookViews>
    <workbookView xWindow="-120" yWindow="-120" windowWidth="29040" windowHeight="15840" tabRatio="758" xr2:uid="{00000000-000D-0000-FFFF-FFFF00000000}"/>
  </bookViews>
  <sheets>
    <sheet name="Explanatory note" sheetId="10" r:id="rId1"/>
    <sheet name="budgetsheet" sheetId="2" r:id="rId2"/>
    <sheet name="verdeling Netspar ClickNL" sheetId="13" state="hidden" r:id="rId3"/>
    <sheet name="Restricted bureau information" sheetId="8" state="hidden" r:id="rId4"/>
    <sheet name="Restricted bureau information 2" sheetId="12" state="hidden" r:id="rId5"/>
    <sheet name="Payment scheme" sheetId="9" state="hidden" r:id="rId6"/>
  </sheets>
  <definedNames>
    <definedName name="_xlnm._FilterDatabase" localSheetId="1" hidden="1">budgetsheet!$N$12:$R$30</definedName>
    <definedName name="_xlnm._FilterDatabase" localSheetId="2" hidden="1">'verdeling Netspar ClickNL'!$E$12:$J$30</definedName>
    <definedName name="_xlnm.Print_Area" localSheetId="0">'Explanatory note'!$B$1:$K$27</definedName>
    <definedName name="_xlnm.Print_Area" localSheetId="5">'Payment scheme'!$A$1:$Q$60</definedName>
    <definedName name="_xlnm.Print_Area" localSheetId="2">'verdeling Netspar ClickNL'!$A$1:$S$71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0" i="2" l="1"/>
  <c r="P10" i="2" l="1"/>
  <c r="Q10" i="2"/>
  <c r="R10" i="2"/>
  <c r="S10" i="2"/>
  <c r="O10" i="2"/>
  <c r="N10" i="2"/>
  <c r="H10" i="2"/>
  <c r="Z26" i="2"/>
  <c r="J26" i="13" s="1"/>
  <c r="Z27" i="2"/>
  <c r="J27" i="13" s="1"/>
  <c r="Z28" i="2"/>
  <c r="J28" i="13" s="1"/>
  <c r="Z29" i="2"/>
  <c r="J29" i="13" s="1"/>
  <c r="Z30" i="2"/>
  <c r="J30" i="13" s="1"/>
  <c r="Y26" i="2"/>
  <c r="I26" i="13" s="1"/>
  <c r="Y27" i="2"/>
  <c r="I27" i="13" s="1"/>
  <c r="Y28" i="2"/>
  <c r="I28" i="13" s="1"/>
  <c r="Y29" i="2"/>
  <c r="I29" i="13" s="1"/>
  <c r="Y30" i="2"/>
  <c r="I30" i="13" s="1"/>
  <c r="Z25" i="2"/>
  <c r="J25" i="13" s="1"/>
  <c r="Y25" i="2"/>
  <c r="I25" i="13" s="1"/>
  <c r="X26" i="2"/>
  <c r="H26" i="13" s="1"/>
  <c r="X27" i="2"/>
  <c r="H27" i="13" s="1"/>
  <c r="X28" i="2"/>
  <c r="H28" i="13" s="1"/>
  <c r="X29" i="2"/>
  <c r="H29" i="13" s="1"/>
  <c r="X30" i="2"/>
  <c r="H30" i="13" s="1"/>
  <c r="X25" i="2"/>
  <c r="H25" i="13" s="1"/>
  <c r="W26" i="2"/>
  <c r="G26" i="13" s="1"/>
  <c r="W27" i="2"/>
  <c r="G27" i="13" s="1"/>
  <c r="W28" i="2"/>
  <c r="G28" i="13" s="1"/>
  <c r="W29" i="2"/>
  <c r="G29" i="13" s="1"/>
  <c r="W30" i="2"/>
  <c r="G30" i="13" s="1"/>
  <c r="V26" i="2"/>
  <c r="F26" i="13" s="1"/>
  <c r="V27" i="2"/>
  <c r="F27" i="13" s="1"/>
  <c r="V28" i="2"/>
  <c r="F28" i="13" s="1"/>
  <c r="V29" i="2"/>
  <c r="F29" i="13" s="1"/>
  <c r="V30" i="2"/>
  <c r="F30" i="13" s="1"/>
  <c r="V25" i="2"/>
  <c r="F25" i="13" s="1"/>
  <c r="W25" i="2"/>
  <c r="G25" i="13" s="1"/>
  <c r="U25" i="2"/>
  <c r="E25" i="13" s="1"/>
  <c r="U27" i="2"/>
  <c r="E27" i="13" s="1"/>
  <c r="U28" i="2"/>
  <c r="E28" i="13" s="1"/>
  <c r="U29" i="2"/>
  <c r="E29" i="13" s="1"/>
  <c r="U30" i="2"/>
  <c r="E30" i="13" s="1"/>
  <c r="U26" i="2"/>
  <c r="E26" i="13" s="1"/>
  <c r="J39" i="13" l="1"/>
  <c r="J40" i="13"/>
  <c r="J41" i="13"/>
  <c r="J42" i="13"/>
  <c r="J43" i="13"/>
  <c r="J44" i="13"/>
  <c r="I39" i="13"/>
  <c r="I40" i="13"/>
  <c r="I41" i="13"/>
  <c r="I42" i="13"/>
  <c r="I43" i="13"/>
  <c r="I44" i="13"/>
  <c r="H39" i="13"/>
  <c r="H40" i="13"/>
  <c r="H41" i="13"/>
  <c r="H42" i="13"/>
  <c r="H43" i="13"/>
  <c r="H44" i="13"/>
  <c r="G39" i="13"/>
  <c r="G40" i="13"/>
  <c r="G41" i="13"/>
  <c r="G42" i="13"/>
  <c r="G43" i="13"/>
  <c r="G44" i="13"/>
  <c r="F39" i="13"/>
  <c r="F40" i="13"/>
  <c r="F41" i="13"/>
  <c r="F42" i="13"/>
  <c r="F43" i="13"/>
  <c r="F44" i="13"/>
  <c r="E39" i="13"/>
  <c r="E40" i="13"/>
  <c r="E41" i="13"/>
  <c r="E42" i="13"/>
  <c r="E43" i="13"/>
  <c r="E44" i="13"/>
  <c r="F38" i="13"/>
  <c r="G38" i="13"/>
  <c r="H38" i="13"/>
  <c r="I38" i="13"/>
  <c r="J38" i="13"/>
  <c r="E38" i="13"/>
  <c r="M36" i="13"/>
  <c r="N36" i="13"/>
  <c r="O36" i="13"/>
  <c r="P36" i="13"/>
  <c r="Q36" i="13"/>
  <c r="L36" i="13"/>
  <c r="D39" i="13"/>
  <c r="D40" i="13"/>
  <c r="D41" i="13"/>
  <c r="D42" i="13"/>
  <c r="D43" i="13"/>
  <c r="D44" i="13"/>
  <c r="C39" i="13"/>
  <c r="C40" i="13"/>
  <c r="C41" i="13"/>
  <c r="C42" i="13"/>
  <c r="C43" i="13"/>
  <c r="C44" i="13"/>
  <c r="B39" i="13"/>
  <c r="B40" i="13"/>
  <c r="B41" i="13"/>
  <c r="B42" i="13"/>
  <c r="B43" i="13"/>
  <c r="B44" i="13"/>
  <c r="C38" i="13"/>
  <c r="D38" i="13"/>
  <c r="B38" i="13"/>
  <c r="F36" i="13"/>
  <c r="G36" i="13"/>
  <c r="H36" i="13"/>
  <c r="I36" i="13"/>
  <c r="J36" i="13"/>
  <c r="E36" i="13"/>
  <c r="D26" i="13"/>
  <c r="D27" i="13"/>
  <c r="D28" i="13"/>
  <c r="D29" i="13"/>
  <c r="D30" i="13"/>
  <c r="C26" i="13"/>
  <c r="C27" i="13"/>
  <c r="C28" i="13"/>
  <c r="C29" i="13"/>
  <c r="C30" i="13"/>
  <c r="B26" i="13"/>
  <c r="B27" i="13"/>
  <c r="B28" i="13"/>
  <c r="B29" i="13"/>
  <c r="B30" i="13"/>
  <c r="D25" i="13"/>
  <c r="C25" i="13"/>
  <c r="B25" i="13"/>
  <c r="D13" i="13"/>
  <c r="D14" i="13"/>
  <c r="D15" i="13"/>
  <c r="D16" i="13"/>
  <c r="D17" i="13"/>
  <c r="D18" i="13"/>
  <c r="D19" i="13"/>
  <c r="D20" i="13"/>
  <c r="D21" i="13"/>
  <c r="D22" i="13"/>
  <c r="D23" i="13"/>
  <c r="D12" i="13"/>
  <c r="C13" i="13"/>
  <c r="C14" i="13"/>
  <c r="C15" i="13"/>
  <c r="C16" i="13"/>
  <c r="C17" i="13"/>
  <c r="C18" i="13"/>
  <c r="C19" i="13"/>
  <c r="C20" i="13"/>
  <c r="C21" i="13"/>
  <c r="C22" i="13"/>
  <c r="C23" i="13"/>
  <c r="B13" i="13"/>
  <c r="B14" i="13"/>
  <c r="B15" i="13"/>
  <c r="B16" i="13"/>
  <c r="B17" i="13"/>
  <c r="B18" i="13"/>
  <c r="B19" i="13"/>
  <c r="B20" i="13"/>
  <c r="B21" i="13"/>
  <c r="B22" i="13"/>
  <c r="B23" i="13"/>
  <c r="B12" i="13"/>
  <c r="C12" i="13"/>
  <c r="M10" i="13" l="1"/>
  <c r="N10" i="13"/>
  <c r="O10" i="13"/>
  <c r="P10" i="13"/>
  <c r="Q10" i="13"/>
  <c r="L10" i="13"/>
  <c r="F10" i="13"/>
  <c r="G10" i="13"/>
  <c r="H10" i="13"/>
  <c r="I10" i="13"/>
  <c r="J10" i="13"/>
  <c r="E10" i="13"/>
  <c r="D199" i="13"/>
  <c r="D198" i="13"/>
  <c r="D197" i="13"/>
  <c r="D196" i="13"/>
  <c r="D195" i="13"/>
  <c r="D194" i="13"/>
  <c r="D193" i="13"/>
  <c r="Q47" i="13"/>
  <c r="Q32" i="13"/>
  <c r="P32" i="13"/>
  <c r="O32" i="13"/>
  <c r="N32" i="13"/>
  <c r="M32" i="13"/>
  <c r="L32" i="13"/>
  <c r="S24" i="13"/>
  <c r="A13" i="13"/>
  <c r="A14" i="13" s="1"/>
  <c r="A15" i="13" s="1"/>
  <c r="A16" i="13" s="1"/>
  <c r="A17" i="13" s="1"/>
  <c r="A18" i="13" s="1"/>
  <c r="A19" i="13" s="1"/>
  <c r="A20" i="13" s="1"/>
  <c r="A21" i="13" s="1"/>
  <c r="A22" i="13" s="1"/>
  <c r="A23" i="13" s="1"/>
  <c r="A25" i="13" s="1"/>
  <c r="A26" i="13" s="1"/>
  <c r="A27" i="13" s="1"/>
  <c r="A28" i="13" s="1"/>
  <c r="A29" i="13" s="1"/>
  <c r="A30" i="13" s="1"/>
  <c r="Q7" i="13"/>
  <c r="P7" i="13"/>
  <c r="O7" i="13"/>
  <c r="N7" i="13"/>
  <c r="M7" i="13"/>
  <c r="L7" i="13"/>
  <c r="S7" i="13" l="1"/>
  <c r="N12" i="2" l="1"/>
  <c r="U12" i="2" s="1"/>
  <c r="E12" i="13" s="1"/>
  <c r="K8" i="9" l="1"/>
  <c r="B18" i="9" s="1"/>
  <c r="B19" i="9" s="1"/>
  <c r="J132" i="12"/>
  <c r="J133" i="12"/>
  <c r="J134" i="12"/>
  <c r="J135" i="12"/>
  <c r="J136" i="12"/>
  <c r="J131" i="12"/>
  <c r="J118" i="12"/>
  <c r="J119" i="12"/>
  <c r="J120" i="12"/>
  <c r="J121" i="12"/>
  <c r="J122" i="12"/>
  <c r="J123" i="12"/>
  <c r="J124" i="12"/>
  <c r="J125" i="12"/>
  <c r="J126" i="12"/>
  <c r="J127" i="12"/>
  <c r="J117" i="12"/>
  <c r="J104" i="12"/>
  <c r="J105" i="12"/>
  <c r="J106" i="12"/>
  <c r="J107" i="12"/>
  <c r="J108" i="12"/>
  <c r="J109" i="12"/>
  <c r="J110" i="12"/>
  <c r="J111" i="12"/>
  <c r="J112" i="12"/>
  <c r="J113" i="12"/>
  <c r="J114" i="12"/>
  <c r="J103" i="12"/>
  <c r="J86" i="12"/>
  <c r="J87" i="12"/>
  <c r="J88" i="12"/>
  <c r="J89" i="12"/>
  <c r="J90" i="12"/>
  <c r="J91" i="12"/>
  <c r="J92" i="12"/>
  <c r="J93" i="12"/>
  <c r="J94" i="12"/>
  <c r="J95" i="12"/>
  <c r="J96" i="12"/>
  <c r="J85" i="12"/>
  <c r="I54" i="12"/>
  <c r="I55" i="12"/>
  <c r="I56" i="12"/>
  <c r="I57" i="12"/>
  <c r="I58" i="12"/>
  <c r="I59" i="12"/>
  <c r="I60" i="12"/>
  <c r="I61" i="12"/>
  <c r="I53" i="12"/>
  <c r="I63" i="12" s="1"/>
  <c r="I73" i="12" s="1"/>
  <c r="I44" i="12"/>
  <c r="I45" i="12"/>
  <c r="I46" i="12"/>
  <c r="I47" i="12"/>
  <c r="I48" i="12"/>
  <c r="I43" i="12"/>
  <c r="I33" i="12"/>
  <c r="I34" i="12"/>
  <c r="I35" i="12"/>
  <c r="I36" i="12"/>
  <c r="I37" i="12"/>
  <c r="I38" i="12"/>
  <c r="I39" i="12"/>
  <c r="I40" i="12"/>
  <c r="I41" i="12"/>
  <c r="I42" i="12"/>
  <c r="I32" i="12"/>
  <c r="I50" i="12" s="1"/>
  <c r="I72" i="12" s="1"/>
  <c r="I76" i="12" s="1"/>
  <c r="I9" i="12"/>
  <c r="I10" i="12"/>
  <c r="I11" i="12"/>
  <c r="I12" i="12"/>
  <c r="I13" i="12"/>
  <c r="I14" i="12"/>
  <c r="I15" i="12"/>
  <c r="I16" i="12"/>
  <c r="I17" i="12"/>
  <c r="I18" i="12"/>
  <c r="I8" i="12"/>
  <c r="I6" i="12"/>
  <c r="I30" i="12" s="1"/>
  <c r="I71" i="12" s="1"/>
  <c r="I84" i="12" s="1"/>
  <c r="I102" i="12" s="1"/>
  <c r="I116" i="12" s="1"/>
  <c r="I130" i="12" s="1"/>
  <c r="H26" i="8"/>
  <c r="H25" i="8"/>
  <c r="H30" i="8" s="1"/>
  <c r="H20" i="8"/>
  <c r="H17" i="8"/>
  <c r="H27" i="8" s="1"/>
  <c r="H16" i="8"/>
  <c r="H15" i="8"/>
  <c r="H8" i="8"/>
  <c r="H7" i="8"/>
  <c r="H6" i="8"/>
  <c r="H14" i="8" s="1"/>
  <c r="AA41" i="2"/>
  <c r="AA42" i="2"/>
  <c r="AA43" i="2"/>
  <c r="AA44" i="2"/>
  <c r="AA45" i="2"/>
  <c r="AA46" i="2"/>
  <c r="AA40" i="2"/>
  <c r="S30" i="13"/>
  <c r="Z38" i="2"/>
  <c r="Z10" i="2"/>
  <c r="M10" i="2"/>
  <c r="I24" i="12" l="1"/>
  <c r="I23" i="12"/>
  <c r="AA29" i="2"/>
  <c r="S29" i="13"/>
  <c r="I22" i="12"/>
  <c r="S28" i="13"/>
  <c r="AA27" i="2"/>
  <c r="S27" i="13"/>
  <c r="I21" i="12"/>
  <c r="I20" i="12"/>
  <c r="S26" i="13"/>
  <c r="I19" i="12"/>
  <c r="S25" i="13"/>
  <c r="H24" i="8"/>
  <c r="H38" i="8" s="1"/>
  <c r="AA26" i="2"/>
  <c r="AA28" i="2"/>
  <c r="AA30" i="2"/>
  <c r="AA25" i="2"/>
  <c r="A3" i="9"/>
  <c r="L8" i="9"/>
  <c r="G8" i="9"/>
  <c r="B14" i="9" s="1"/>
  <c r="H8" i="9"/>
  <c r="B15" i="9" s="1"/>
  <c r="I8" i="9"/>
  <c r="B16" i="9" s="1"/>
  <c r="J8" i="9"/>
  <c r="B17" i="9" s="1"/>
  <c r="F8" i="9"/>
  <c r="B13" i="9" s="1"/>
  <c r="D20" i="12" l="1"/>
  <c r="D21" i="12"/>
  <c r="D22" i="12"/>
  <c r="D23" i="12"/>
  <c r="D24" i="12"/>
  <c r="D19" i="12"/>
  <c r="H12" i="12" l="1"/>
  <c r="H13" i="12"/>
  <c r="H14" i="12"/>
  <c r="H15" i="12"/>
  <c r="H16" i="12"/>
  <c r="H17" i="12"/>
  <c r="H18" i="12"/>
  <c r="G12" i="12"/>
  <c r="G13" i="12"/>
  <c r="G14" i="12"/>
  <c r="G15" i="12"/>
  <c r="G16" i="12"/>
  <c r="G17" i="12"/>
  <c r="G18" i="12"/>
  <c r="F12" i="12"/>
  <c r="F13" i="12"/>
  <c r="F14" i="12"/>
  <c r="F15" i="12"/>
  <c r="F16" i="12"/>
  <c r="F17" i="12"/>
  <c r="F18" i="12"/>
  <c r="E12" i="12"/>
  <c r="E13" i="12"/>
  <c r="E14" i="12"/>
  <c r="E15" i="12"/>
  <c r="E16" i="12"/>
  <c r="E17" i="12"/>
  <c r="E18" i="12"/>
  <c r="C7" i="12"/>
  <c r="B7" i="12"/>
  <c r="A7" i="12"/>
  <c r="D11" i="12"/>
  <c r="D12" i="12"/>
  <c r="D13" i="12"/>
  <c r="D14" i="12"/>
  <c r="D15" i="12"/>
  <c r="D16" i="12"/>
  <c r="D17" i="12"/>
  <c r="D18" i="12"/>
  <c r="D8" i="12"/>
  <c r="E6" i="12"/>
  <c r="F6" i="12"/>
  <c r="G6" i="12"/>
  <c r="H6" i="12"/>
  <c r="J6" i="12"/>
  <c r="D6" i="12"/>
  <c r="D6" i="8"/>
  <c r="E6" i="8"/>
  <c r="F6" i="8"/>
  <c r="G6" i="8"/>
  <c r="I6" i="8"/>
  <c r="C6" i="8"/>
  <c r="G19" i="12"/>
  <c r="V38" i="2"/>
  <c r="W38" i="2"/>
  <c r="X38" i="2"/>
  <c r="Y38" i="2"/>
  <c r="U38" i="2"/>
  <c r="Y10" i="2"/>
  <c r="V10" i="2"/>
  <c r="W10" i="2"/>
  <c r="X10" i="2"/>
  <c r="U10" i="2"/>
  <c r="L10" i="2"/>
  <c r="K10" i="2"/>
  <c r="J10" i="2"/>
  <c r="I10" i="2"/>
  <c r="J18" i="12" l="1"/>
  <c r="J17" i="12"/>
  <c r="J16" i="12"/>
  <c r="J15" i="12"/>
  <c r="J14" i="12"/>
  <c r="J13" i="12"/>
  <c r="J12" i="12"/>
  <c r="D196" i="2"/>
  <c r="D195" i="2"/>
  <c r="D194" i="2"/>
  <c r="D193" i="2"/>
  <c r="D192" i="2"/>
  <c r="D191" i="2"/>
  <c r="E24" i="12" l="1"/>
  <c r="F24" i="12"/>
  <c r="G24" i="12"/>
  <c r="H24" i="12"/>
  <c r="E23" i="12"/>
  <c r="F23" i="12"/>
  <c r="G23" i="12"/>
  <c r="H23" i="12"/>
  <c r="E22" i="12"/>
  <c r="F22" i="12"/>
  <c r="G22" i="12"/>
  <c r="H22" i="12"/>
  <c r="E21" i="12"/>
  <c r="F21" i="12"/>
  <c r="G21" i="12"/>
  <c r="H21" i="12"/>
  <c r="E20" i="12"/>
  <c r="F20" i="12"/>
  <c r="G20" i="12"/>
  <c r="H20" i="12"/>
  <c r="F19" i="12"/>
  <c r="H19" i="12"/>
  <c r="J24" i="12" l="1"/>
  <c r="J20" i="12"/>
  <c r="J21" i="12"/>
  <c r="J22" i="12"/>
  <c r="J23" i="12"/>
  <c r="A13" i="2" l="1"/>
  <c r="A14" i="2" l="1"/>
  <c r="Q3" i="2"/>
  <c r="N19" i="2"/>
  <c r="N18" i="2"/>
  <c r="N17" i="2"/>
  <c r="A2" i="9"/>
  <c r="A15" i="2" l="1"/>
  <c r="U18" i="2"/>
  <c r="E18" i="13" s="1"/>
  <c r="O17" i="2"/>
  <c r="O19" i="2"/>
  <c r="U19" i="2"/>
  <c r="E19" i="13" s="1"/>
  <c r="U17" i="2"/>
  <c r="E17" i="13" s="1"/>
  <c r="O18" i="2"/>
  <c r="N16" i="2"/>
  <c r="A16" i="2" l="1"/>
  <c r="V19" i="2"/>
  <c r="F19" i="13" s="1"/>
  <c r="P19" i="2"/>
  <c r="O16" i="2"/>
  <c r="P16" i="2" s="1"/>
  <c r="P17" i="2"/>
  <c r="V17" i="2"/>
  <c r="F17" i="13" s="1"/>
  <c r="V18" i="2"/>
  <c r="F18" i="13" s="1"/>
  <c r="P18" i="2"/>
  <c r="U16" i="2"/>
  <c r="E16" i="13" s="1"/>
  <c r="V16" i="2" l="1"/>
  <c r="F16" i="13" s="1"/>
  <c r="A17" i="2"/>
  <c r="Q19" i="2"/>
  <c r="W19" i="2"/>
  <c r="G19" i="13" s="1"/>
  <c r="W17" i="2"/>
  <c r="G17" i="13" s="1"/>
  <c r="Q17" i="2"/>
  <c r="W18" i="2"/>
  <c r="G18" i="13" s="1"/>
  <c r="Q18" i="2"/>
  <c r="Q16" i="2"/>
  <c r="W16" i="2"/>
  <c r="G16" i="13" s="1"/>
  <c r="A9" i="12"/>
  <c r="A33" i="12" s="1"/>
  <c r="B9" i="12"/>
  <c r="B33" i="12" s="1"/>
  <c r="C9" i="12"/>
  <c r="C33" i="12" s="1"/>
  <c r="D9" i="12"/>
  <c r="E9" i="12"/>
  <c r="F9" i="12"/>
  <c r="G9" i="12"/>
  <c r="H9" i="12"/>
  <c r="A10" i="12"/>
  <c r="A34" i="12" s="1"/>
  <c r="B10" i="12"/>
  <c r="B34" i="12" s="1"/>
  <c r="C10" i="12"/>
  <c r="C34" i="12" s="1"/>
  <c r="D10" i="12"/>
  <c r="E10" i="12"/>
  <c r="F10" i="12"/>
  <c r="G10" i="12"/>
  <c r="H10" i="12"/>
  <c r="A11" i="12"/>
  <c r="A35" i="12" s="1"/>
  <c r="B11" i="12"/>
  <c r="B35" i="12" s="1"/>
  <c r="C11" i="12"/>
  <c r="C35" i="12" s="1"/>
  <c r="E11" i="12"/>
  <c r="F11" i="12"/>
  <c r="G11" i="12"/>
  <c r="H11" i="12"/>
  <c r="A12" i="12"/>
  <c r="A36" i="12" s="1"/>
  <c r="B12" i="12"/>
  <c r="B36" i="12" s="1"/>
  <c r="C12" i="12"/>
  <c r="C36" i="12" s="1"/>
  <c r="A13" i="12"/>
  <c r="A37" i="12" s="1"/>
  <c r="B13" i="12"/>
  <c r="B37" i="12" s="1"/>
  <c r="C13" i="12"/>
  <c r="C37" i="12" s="1"/>
  <c r="A14" i="12"/>
  <c r="A38" i="12" s="1"/>
  <c r="B14" i="12"/>
  <c r="B38" i="12" s="1"/>
  <c r="C14" i="12"/>
  <c r="C38" i="12" s="1"/>
  <c r="A15" i="12"/>
  <c r="A39" i="12" s="1"/>
  <c r="B15" i="12"/>
  <c r="B39" i="12" s="1"/>
  <c r="C15" i="12"/>
  <c r="C39" i="12" s="1"/>
  <c r="A16" i="12"/>
  <c r="A40" i="12" s="1"/>
  <c r="B16" i="12"/>
  <c r="B40" i="12" s="1"/>
  <c r="C16" i="12"/>
  <c r="C40" i="12" s="1"/>
  <c r="A17" i="12"/>
  <c r="A41" i="12" s="1"/>
  <c r="B17" i="12"/>
  <c r="B41" i="12" s="1"/>
  <c r="C17" i="12"/>
  <c r="C41" i="12" s="1"/>
  <c r="A18" i="12"/>
  <c r="A42" i="12" s="1"/>
  <c r="B18" i="12"/>
  <c r="B42" i="12" s="1"/>
  <c r="C18" i="12"/>
  <c r="C42" i="12" s="1"/>
  <c r="A19" i="12"/>
  <c r="A43" i="12" s="1"/>
  <c r="B19" i="12"/>
  <c r="B43" i="12" s="1"/>
  <c r="C19" i="12"/>
  <c r="C43" i="12" s="1"/>
  <c r="A20" i="12"/>
  <c r="A44" i="12" s="1"/>
  <c r="B20" i="12"/>
  <c r="B44" i="12" s="1"/>
  <c r="C20" i="12"/>
  <c r="C44" i="12" s="1"/>
  <c r="A21" i="12"/>
  <c r="A45" i="12" s="1"/>
  <c r="B21" i="12"/>
  <c r="B45" i="12" s="1"/>
  <c r="C21" i="12"/>
  <c r="C45" i="12" s="1"/>
  <c r="A22" i="12"/>
  <c r="A46" i="12" s="1"/>
  <c r="B22" i="12"/>
  <c r="B46" i="12" s="1"/>
  <c r="C22" i="12"/>
  <c r="C46" i="12" s="1"/>
  <c r="A23" i="12"/>
  <c r="A47" i="12" s="1"/>
  <c r="B23" i="12"/>
  <c r="B47" i="12" s="1"/>
  <c r="C23" i="12"/>
  <c r="C47" i="12" s="1"/>
  <c r="A24" i="12"/>
  <c r="A48" i="12" s="1"/>
  <c r="B24" i="12"/>
  <c r="B48" i="12" s="1"/>
  <c r="C24" i="12"/>
  <c r="C48" i="12" s="1"/>
  <c r="J11" i="12" l="1"/>
  <c r="J10" i="12"/>
  <c r="J9" i="12"/>
  <c r="R19" i="2"/>
  <c r="X17" i="2"/>
  <c r="H17" i="13" s="1"/>
  <c r="A18" i="2"/>
  <c r="X19" i="2"/>
  <c r="H19" i="13" s="1"/>
  <c r="R17" i="2"/>
  <c r="S17" i="2" s="1"/>
  <c r="Z17" i="2" s="1"/>
  <c r="J17" i="13" s="1"/>
  <c r="X18" i="2"/>
  <c r="H18" i="13" s="1"/>
  <c r="R18" i="2"/>
  <c r="S18" i="2" s="1"/>
  <c r="Z18" i="2" s="1"/>
  <c r="J18" i="13" s="1"/>
  <c r="X16" i="2"/>
  <c r="H16" i="13" s="1"/>
  <c r="R16" i="2"/>
  <c r="S16" i="2" s="1"/>
  <c r="Z16" i="2" s="1"/>
  <c r="J16" i="13" s="1"/>
  <c r="N14" i="2"/>
  <c r="N15" i="2"/>
  <c r="Y19" i="2" l="1"/>
  <c r="I19" i="13" s="1"/>
  <c r="S19" i="2"/>
  <c r="Z19" i="2" s="1"/>
  <c r="J19" i="13" s="1"/>
  <c r="Y17" i="2"/>
  <c r="A19" i="2"/>
  <c r="Y18" i="2"/>
  <c r="Y16" i="2"/>
  <c r="D36" i="12"/>
  <c r="J36" i="12" s="1"/>
  <c r="D44" i="12"/>
  <c r="J44" i="12" s="1"/>
  <c r="H44" i="12"/>
  <c r="G44" i="12"/>
  <c r="F44" i="12"/>
  <c r="E44" i="12"/>
  <c r="F46" i="12"/>
  <c r="E46" i="12"/>
  <c r="D46" i="12"/>
  <c r="J46" i="12" s="1"/>
  <c r="H46" i="12"/>
  <c r="G46" i="12"/>
  <c r="E47" i="12"/>
  <c r="D47" i="12"/>
  <c r="J47" i="12" s="1"/>
  <c r="H47" i="12"/>
  <c r="G47" i="12"/>
  <c r="F47" i="12"/>
  <c r="E43" i="12"/>
  <c r="D43" i="12"/>
  <c r="J43" i="12" s="1"/>
  <c r="H43" i="12"/>
  <c r="G43" i="12"/>
  <c r="F43" i="12"/>
  <c r="G45" i="12"/>
  <c r="F45" i="12"/>
  <c r="E45" i="12"/>
  <c r="D45" i="12"/>
  <c r="J45" i="12" s="1"/>
  <c r="H45" i="12"/>
  <c r="D48" i="12"/>
  <c r="J48" i="12" s="1"/>
  <c r="H48" i="12"/>
  <c r="G48" i="12"/>
  <c r="F48" i="12"/>
  <c r="E48" i="12"/>
  <c r="S19" i="13" l="1"/>
  <c r="AA16" i="2"/>
  <c r="I16" i="13"/>
  <c r="S16" i="13" s="1"/>
  <c r="AA18" i="2"/>
  <c r="I18" i="13"/>
  <c r="S18" i="13" s="1"/>
  <c r="AA17" i="2"/>
  <c r="I17" i="13"/>
  <c r="S17" i="13" s="1"/>
  <c r="AA19" i="2"/>
  <c r="A20" i="2"/>
  <c r="G36" i="12"/>
  <c r="F36" i="12"/>
  <c r="H36" i="12"/>
  <c r="E36" i="12"/>
  <c r="A21" i="2" l="1"/>
  <c r="A22" i="2" l="1"/>
  <c r="A23" i="2" l="1"/>
  <c r="A25" i="2" l="1"/>
  <c r="A26" i="2" s="1"/>
  <c r="A27" i="2" s="1"/>
  <c r="A28" i="2" s="1"/>
  <c r="A29" i="2" s="1"/>
  <c r="A30" i="2" s="1"/>
  <c r="A118" i="12"/>
  <c r="A119" i="12"/>
  <c r="A120" i="12"/>
  <c r="A121" i="12"/>
  <c r="A122" i="12"/>
  <c r="A123" i="12"/>
  <c r="A124" i="12"/>
  <c r="A125" i="12"/>
  <c r="A126" i="12"/>
  <c r="A127" i="12"/>
  <c r="A117" i="12"/>
  <c r="A86" i="12"/>
  <c r="A87" i="12"/>
  <c r="A88" i="12"/>
  <c r="A89" i="12"/>
  <c r="A90" i="12"/>
  <c r="A91" i="12"/>
  <c r="A92" i="12"/>
  <c r="A93" i="12"/>
  <c r="A94" i="12"/>
  <c r="A95" i="12"/>
  <c r="A96" i="12"/>
  <c r="A85" i="12"/>
  <c r="G37" i="12" l="1"/>
  <c r="F37" i="12"/>
  <c r="E37" i="12"/>
  <c r="D37" i="12"/>
  <c r="J37" i="12" s="1"/>
  <c r="H37" i="12"/>
  <c r="E53" i="12"/>
  <c r="F53" i="12"/>
  <c r="G53" i="12"/>
  <c r="H53" i="12"/>
  <c r="E54" i="12"/>
  <c r="F54" i="12"/>
  <c r="G54" i="12"/>
  <c r="H54" i="12"/>
  <c r="E55" i="12"/>
  <c r="F55" i="12"/>
  <c r="G55" i="12"/>
  <c r="H55" i="12"/>
  <c r="E56" i="12"/>
  <c r="F56" i="12"/>
  <c r="G56" i="12"/>
  <c r="H56" i="12"/>
  <c r="E57" i="12"/>
  <c r="F57" i="12"/>
  <c r="G57" i="12"/>
  <c r="H57" i="12"/>
  <c r="E58" i="12"/>
  <c r="F58" i="12"/>
  <c r="G58" i="12"/>
  <c r="H58" i="12"/>
  <c r="E59" i="12"/>
  <c r="F59" i="12"/>
  <c r="G59" i="12"/>
  <c r="H59" i="12"/>
  <c r="E60" i="12"/>
  <c r="F60" i="12"/>
  <c r="G60" i="12"/>
  <c r="H60" i="12"/>
  <c r="E61" i="12"/>
  <c r="F61" i="12"/>
  <c r="G61" i="12"/>
  <c r="H61" i="12"/>
  <c r="D54" i="12"/>
  <c r="J54" i="12" s="1"/>
  <c r="D55" i="12"/>
  <c r="J55" i="12" s="1"/>
  <c r="D56" i="12"/>
  <c r="J56" i="12" s="1"/>
  <c r="D57" i="12"/>
  <c r="J57" i="12" s="1"/>
  <c r="D58" i="12"/>
  <c r="J58" i="12" s="1"/>
  <c r="D59" i="12"/>
  <c r="J59" i="12" s="1"/>
  <c r="D60" i="12"/>
  <c r="J60" i="12" s="1"/>
  <c r="D61" i="12"/>
  <c r="J61" i="12" s="1"/>
  <c r="D53" i="12"/>
  <c r="J53" i="12" s="1"/>
  <c r="A54" i="12"/>
  <c r="B54" i="12"/>
  <c r="C54" i="12"/>
  <c r="A55" i="12"/>
  <c r="B55" i="12"/>
  <c r="C55" i="12"/>
  <c r="A56" i="12"/>
  <c r="B56" i="12"/>
  <c r="C56" i="12"/>
  <c r="A57" i="12"/>
  <c r="B57" i="12"/>
  <c r="C57" i="12"/>
  <c r="A58" i="12"/>
  <c r="B58" i="12"/>
  <c r="C58" i="12"/>
  <c r="A59" i="12"/>
  <c r="B59" i="12"/>
  <c r="C59" i="12"/>
  <c r="A60" i="12"/>
  <c r="B60" i="12"/>
  <c r="C60" i="12"/>
  <c r="A61" i="12"/>
  <c r="B61" i="12"/>
  <c r="C61" i="12"/>
  <c r="B53" i="12"/>
  <c r="C53" i="12"/>
  <c r="A53" i="12"/>
  <c r="E8" i="12"/>
  <c r="F8" i="12"/>
  <c r="G8" i="12"/>
  <c r="H8" i="12"/>
  <c r="C8" i="12"/>
  <c r="B8" i="12"/>
  <c r="A8" i="12"/>
  <c r="N13" i="2"/>
  <c r="N20" i="2"/>
  <c r="N21" i="2"/>
  <c r="N22" i="2"/>
  <c r="N23" i="2"/>
  <c r="J8" i="12" l="1"/>
  <c r="U20" i="2"/>
  <c r="E20" i="13" s="1"/>
  <c r="A114" i="12"/>
  <c r="A113" i="12"/>
  <c r="A112" i="12"/>
  <c r="A111" i="12"/>
  <c r="A110" i="12"/>
  <c r="A109" i="12"/>
  <c r="A108" i="12"/>
  <c r="A107" i="12"/>
  <c r="A106" i="12"/>
  <c r="A105" i="12"/>
  <c r="A104" i="12"/>
  <c r="A103" i="12"/>
  <c r="J71" i="12"/>
  <c r="J84" i="12" s="1"/>
  <c r="J102" i="12" s="1"/>
  <c r="J116" i="12" s="1"/>
  <c r="J130" i="12" s="1"/>
  <c r="H63" i="12"/>
  <c r="H73" i="12" s="1"/>
  <c r="G63" i="12"/>
  <c r="G73" i="12" s="1"/>
  <c r="H27" i="12"/>
  <c r="F27" i="12"/>
  <c r="D27" i="12"/>
  <c r="C32" i="12"/>
  <c r="B32" i="12"/>
  <c r="A32" i="12"/>
  <c r="C31" i="12"/>
  <c r="B31" i="12"/>
  <c r="A31" i="12"/>
  <c r="H30" i="12"/>
  <c r="H71" i="12" s="1"/>
  <c r="H84" i="12" s="1"/>
  <c r="H102" i="12" s="1"/>
  <c r="H116" i="12" s="1"/>
  <c r="H130" i="12" s="1"/>
  <c r="G30" i="12"/>
  <c r="G71" i="12" s="1"/>
  <c r="G84" i="12" s="1"/>
  <c r="G102" i="12" s="1"/>
  <c r="G116" i="12" s="1"/>
  <c r="G130" i="12" s="1"/>
  <c r="F30" i="12"/>
  <c r="F71" i="12" s="1"/>
  <c r="F84" i="12" s="1"/>
  <c r="F102" i="12" s="1"/>
  <c r="F116" i="12" s="1"/>
  <c r="F130" i="12" s="1"/>
  <c r="E30" i="12"/>
  <c r="E71" i="12" s="1"/>
  <c r="E84" i="12" s="1"/>
  <c r="E102" i="12" s="1"/>
  <c r="E116" i="12" s="1"/>
  <c r="E130" i="12" s="1"/>
  <c r="D30" i="12"/>
  <c r="D71" i="12" s="1"/>
  <c r="D84" i="12" s="1"/>
  <c r="D102" i="12" s="1"/>
  <c r="D116" i="12" s="1"/>
  <c r="D130" i="12" s="1"/>
  <c r="D14" i="8" l="1"/>
  <c r="E14" i="8"/>
  <c r="F14" i="8"/>
  <c r="F24" i="8"/>
  <c r="F38" i="8" s="1"/>
  <c r="F56" i="8" s="1"/>
  <c r="F70" i="8" s="1"/>
  <c r="F84" i="8" s="1"/>
  <c r="E24" i="8"/>
  <c r="E38" i="8" s="1"/>
  <c r="E56" i="8" s="1"/>
  <c r="E70" i="8" s="1"/>
  <c r="E84" i="8" s="1"/>
  <c r="D24" i="8"/>
  <c r="D38" i="8" s="1"/>
  <c r="D56" i="8" s="1"/>
  <c r="D70" i="8" s="1"/>
  <c r="D84" i="8" s="1"/>
  <c r="F63" i="12"/>
  <c r="F73" i="12" s="1"/>
  <c r="E63" i="12"/>
  <c r="E73" i="12" s="1"/>
  <c r="D63" i="12"/>
  <c r="J63" i="12" s="1"/>
  <c r="O23" i="2"/>
  <c r="F42" i="12" l="1"/>
  <c r="E42" i="12"/>
  <c r="D42" i="12"/>
  <c r="J42" i="12" s="1"/>
  <c r="H42" i="12"/>
  <c r="G42" i="12"/>
  <c r="D73" i="12"/>
  <c r="J73" i="12" s="1"/>
  <c r="P23" i="2"/>
  <c r="V23" i="2"/>
  <c r="F23" i="13" s="1"/>
  <c r="U23" i="2"/>
  <c r="E23" i="13" s="1"/>
  <c r="Q23" i="2" l="1"/>
  <c r="W23" i="2"/>
  <c r="G23" i="13" s="1"/>
  <c r="R23" i="2" l="1"/>
  <c r="S23" i="2" s="1"/>
  <c r="Z23" i="2" s="1"/>
  <c r="J23" i="13" s="1"/>
  <c r="X23" i="2"/>
  <c r="H23" i="13" s="1"/>
  <c r="A72" i="8"/>
  <c r="A73" i="8"/>
  <c r="A74" i="8"/>
  <c r="A75" i="8"/>
  <c r="A76" i="8"/>
  <c r="A77" i="8"/>
  <c r="A78" i="8"/>
  <c r="A79" i="8"/>
  <c r="A80" i="8"/>
  <c r="A81" i="8"/>
  <c r="A71" i="8"/>
  <c r="A40" i="8"/>
  <c r="A41" i="8"/>
  <c r="A42" i="8"/>
  <c r="A43" i="8"/>
  <c r="A44" i="8"/>
  <c r="A45" i="8"/>
  <c r="A46" i="8"/>
  <c r="H46" i="8" s="1"/>
  <c r="A47" i="8"/>
  <c r="H47" i="8" s="1"/>
  <c r="A48" i="8"/>
  <c r="H48" i="8" s="1"/>
  <c r="A49" i="8"/>
  <c r="A50" i="8"/>
  <c r="H50" i="8" s="1"/>
  <c r="A39" i="8"/>
  <c r="U22" i="2"/>
  <c r="E22" i="13" s="1"/>
  <c r="U21" i="2"/>
  <c r="E21" i="13" s="1"/>
  <c r="U15" i="2"/>
  <c r="E15" i="13" s="1"/>
  <c r="U14" i="2"/>
  <c r="E14" i="13" s="1"/>
  <c r="U13" i="2"/>
  <c r="E13" i="13" s="1"/>
  <c r="O12" i="2"/>
  <c r="V12" i="2" s="1"/>
  <c r="F12" i="13" s="1"/>
  <c r="O22" i="2"/>
  <c r="O21" i="2"/>
  <c r="O20" i="2"/>
  <c r="O15" i="2"/>
  <c r="O14" i="2"/>
  <c r="O13" i="2"/>
  <c r="E32" i="13" l="1"/>
  <c r="L6" i="13"/>
  <c r="A67" i="8"/>
  <c r="H49" i="8"/>
  <c r="A63" i="8"/>
  <c r="H45" i="8"/>
  <c r="A59" i="8"/>
  <c r="H41" i="8"/>
  <c r="A62" i="8"/>
  <c r="H44" i="8"/>
  <c r="A58" i="8"/>
  <c r="H40" i="8"/>
  <c r="A57" i="8"/>
  <c r="H39" i="8"/>
  <c r="A61" i="8"/>
  <c r="H43" i="8"/>
  <c r="A60" i="8"/>
  <c r="H42" i="8"/>
  <c r="U7" i="2"/>
  <c r="F9" i="9" s="1"/>
  <c r="E13" i="9" s="1"/>
  <c r="F38" i="12"/>
  <c r="E38" i="12"/>
  <c r="D38" i="12"/>
  <c r="J38" i="12" s="1"/>
  <c r="H38" i="12"/>
  <c r="G38" i="12"/>
  <c r="G33" i="12"/>
  <c r="F33" i="12"/>
  <c r="E33" i="12"/>
  <c r="D33" i="12"/>
  <c r="J33" i="12" s="1"/>
  <c r="H33" i="12"/>
  <c r="E35" i="12"/>
  <c r="D35" i="12"/>
  <c r="J35" i="12" s="1"/>
  <c r="H35" i="12"/>
  <c r="G35" i="12"/>
  <c r="F35" i="12"/>
  <c r="G41" i="12"/>
  <c r="F41" i="12"/>
  <c r="E41" i="12"/>
  <c r="D41" i="12"/>
  <c r="J41" i="12" s="1"/>
  <c r="H41" i="12"/>
  <c r="F34" i="12"/>
  <c r="E34" i="12"/>
  <c r="D34" i="12"/>
  <c r="J34" i="12" s="1"/>
  <c r="H34" i="12"/>
  <c r="G34" i="12"/>
  <c r="D40" i="12"/>
  <c r="J40" i="12" s="1"/>
  <c r="H40" i="12"/>
  <c r="G40" i="12"/>
  <c r="F40" i="12"/>
  <c r="E40" i="12"/>
  <c r="E39" i="12"/>
  <c r="D39" i="12"/>
  <c r="J39" i="12" s="1"/>
  <c r="H39" i="12"/>
  <c r="G39" i="12"/>
  <c r="F39" i="12"/>
  <c r="F32" i="12"/>
  <c r="E32" i="12"/>
  <c r="H32" i="12"/>
  <c r="G32" i="12"/>
  <c r="D32" i="12"/>
  <c r="J32" i="12" s="1"/>
  <c r="Y23" i="2"/>
  <c r="D8" i="8"/>
  <c r="E8" i="8"/>
  <c r="F8" i="8"/>
  <c r="P20" i="2"/>
  <c r="P21" i="2"/>
  <c r="P15" i="2"/>
  <c r="V22" i="2"/>
  <c r="F22" i="13" s="1"/>
  <c r="V21" i="2"/>
  <c r="F21" i="13" s="1"/>
  <c r="V20" i="2"/>
  <c r="F20" i="13" s="1"/>
  <c r="V15" i="2"/>
  <c r="F15" i="13" s="1"/>
  <c r="V14" i="2"/>
  <c r="F14" i="13" s="1"/>
  <c r="V13" i="2"/>
  <c r="F13" i="13" s="1"/>
  <c r="P13" i="2"/>
  <c r="P22" i="2"/>
  <c r="P14" i="2"/>
  <c r="P12" i="2"/>
  <c r="A66" i="8"/>
  <c r="A68" i="8"/>
  <c r="A64" i="8"/>
  <c r="A65" i="8"/>
  <c r="AA23" i="2" l="1"/>
  <c r="I23" i="13"/>
  <c r="S23" i="13" s="1"/>
  <c r="F32" i="13"/>
  <c r="M6" i="13"/>
  <c r="E50" i="12"/>
  <c r="E67" i="12" s="1"/>
  <c r="H50" i="12"/>
  <c r="G50" i="12"/>
  <c r="D50" i="12"/>
  <c r="F50" i="12"/>
  <c r="E17" i="8"/>
  <c r="E27" i="8" s="1"/>
  <c r="D17" i="8"/>
  <c r="D27" i="8" s="1"/>
  <c r="F17" i="8"/>
  <c r="F27" i="8" s="1"/>
  <c r="D16" i="8"/>
  <c r="D26" i="8" s="1"/>
  <c r="Q20" i="2"/>
  <c r="W20" i="2"/>
  <c r="G20" i="13" s="1"/>
  <c r="Q22" i="2"/>
  <c r="W22" i="2"/>
  <c r="G22" i="13" s="1"/>
  <c r="W21" i="2"/>
  <c r="G21" i="13" s="1"/>
  <c r="Q21" i="2"/>
  <c r="W14" i="2"/>
  <c r="G14" i="13" s="1"/>
  <c r="Q14" i="2"/>
  <c r="Q13" i="2"/>
  <c r="W13" i="2"/>
  <c r="G13" i="13" s="1"/>
  <c r="Q15" i="2"/>
  <c r="W15" i="2"/>
  <c r="G15" i="13" s="1"/>
  <c r="Q12" i="2"/>
  <c r="W12" i="2"/>
  <c r="G12" i="13" s="1"/>
  <c r="N6" i="13" l="1"/>
  <c r="G32" i="13"/>
  <c r="W7" i="2"/>
  <c r="H9" i="9" s="1"/>
  <c r="D15" i="8"/>
  <c r="D20" i="8" s="1"/>
  <c r="J50" i="12"/>
  <c r="G67" i="12"/>
  <c r="F72" i="12"/>
  <c r="F76" i="12" s="1"/>
  <c r="F67" i="12"/>
  <c r="D72" i="12"/>
  <c r="J72" i="12" s="1"/>
  <c r="D67" i="12"/>
  <c r="H67" i="12"/>
  <c r="H72" i="12"/>
  <c r="H76" i="12" s="1"/>
  <c r="D7" i="8"/>
  <c r="D11" i="8" s="1"/>
  <c r="E16" i="8"/>
  <c r="E26" i="8" s="1"/>
  <c r="R21" i="2"/>
  <c r="S21" i="2" s="1"/>
  <c r="Z21" i="2" s="1"/>
  <c r="J21" i="13" s="1"/>
  <c r="X21" i="2"/>
  <c r="H21" i="13" s="1"/>
  <c r="R20" i="2"/>
  <c r="S20" i="2" s="1"/>
  <c r="Z20" i="2" s="1"/>
  <c r="J20" i="13" s="1"/>
  <c r="X20" i="2"/>
  <c r="H20" i="13" s="1"/>
  <c r="R14" i="2"/>
  <c r="S14" i="2" s="1"/>
  <c r="Z14" i="2" s="1"/>
  <c r="J14" i="13" s="1"/>
  <c r="X14" i="2"/>
  <c r="H14" i="13" s="1"/>
  <c r="R13" i="2"/>
  <c r="S13" i="2" s="1"/>
  <c r="Z13" i="2" s="1"/>
  <c r="J13" i="13" s="1"/>
  <c r="X13" i="2"/>
  <c r="H13" i="13" s="1"/>
  <c r="R22" i="2"/>
  <c r="S22" i="2" s="1"/>
  <c r="Z22" i="2" s="1"/>
  <c r="J22" i="13" s="1"/>
  <c r="X22" i="2"/>
  <c r="H22" i="13" s="1"/>
  <c r="R15" i="2"/>
  <c r="S15" i="2" s="1"/>
  <c r="Z15" i="2" s="1"/>
  <c r="J15" i="13" s="1"/>
  <c r="X15" i="2"/>
  <c r="H15" i="13" s="1"/>
  <c r="R12" i="2"/>
  <c r="S12" i="2" s="1"/>
  <c r="Z12" i="2" s="1"/>
  <c r="J12" i="13" s="1"/>
  <c r="X12" i="2"/>
  <c r="H12" i="13" s="1"/>
  <c r="E15" i="8"/>
  <c r="J32" i="13" l="1"/>
  <c r="Q6" i="13"/>
  <c r="H32" i="13"/>
  <c r="O6" i="13"/>
  <c r="Z7" i="2"/>
  <c r="K9" i="9" s="1"/>
  <c r="E19" i="9" s="1"/>
  <c r="G19" i="9" s="1"/>
  <c r="X7" i="2"/>
  <c r="I9" i="9" s="1"/>
  <c r="E20" i="8"/>
  <c r="D76" i="12"/>
  <c r="J67" i="12"/>
  <c r="E7" i="8"/>
  <c r="D25" i="8"/>
  <c r="D30" i="8" s="1"/>
  <c r="F16" i="8"/>
  <c r="F26" i="8" s="1"/>
  <c r="Y13" i="2"/>
  <c r="Y20" i="2"/>
  <c r="Y21" i="2"/>
  <c r="Y22" i="2"/>
  <c r="Y15" i="2"/>
  <c r="Y14" i="2"/>
  <c r="Y12" i="2"/>
  <c r="F15" i="8"/>
  <c r="AA22" i="2" l="1"/>
  <c r="I22" i="13"/>
  <c r="S22" i="13" s="1"/>
  <c r="AA12" i="2"/>
  <c r="I12" i="13"/>
  <c r="AA13" i="2"/>
  <c r="I13" i="13"/>
  <c r="S13" i="13" s="1"/>
  <c r="AA14" i="2"/>
  <c r="I14" i="13"/>
  <c r="S14" i="13" s="1"/>
  <c r="AA21" i="2"/>
  <c r="I21" i="13"/>
  <c r="S21" i="13" s="1"/>
  <c r="AA20" i="2"/>
  <c r="I20" i="13"/>
  <c r="S20" i="13" s="1"/>
  <c r="AA15" i="2"/>
  <c r="I15" i="13"/>
  <c r="S15" i="13" s="1"/>
  <c r="E16" i="9"/>
  <c r="Y7" i="2"/>
  <c r="J9" i="9" s="1"/>
  <c r="E18" i="9" s="1"/>
  <c r="G18" i="9" s="1"/>
  <c r="J76" i="12"/>
  <c r="N67" i="12" s="1"/>
  <c r="M67" i="12"/>
  <c r="M63" i="12"/>
  <c r="F20" i="8"/>
  <c r="E25" i="8"/>
  <c r="E30" i="8" s="1"/>
  <c r="E11" i="8"/>
  <c r="F7" i="8"/>
  <c r="I24" i="8"/>
  <c r="I38" i="8" s="1"/>
  <c r="I56" i="8" s="1"/>
  <c r="I70" i="8" s="1"/>
  <c r="I84" i="8" s="1"/>
  <c r="I32" i="13" l="1"/>
  <c r="P6" i="13"/>
  <c r="S6" i="13" s="1"/>
  <c r="S12" i="13"/>
  <c r="J47" i="13"/>
  <c r="S47" i="13" s="1"/>
  <c r="E17" i="9"/>
  <c r="M73" i="12"/>
  <c r="N76" i="12"/>
  <c r="M76" i="12"/>
  <c r="M72" i="12"/>
  <c r="F25" i="8"/>
  <c r="F30" i="8" s="1"/>
  <c r="F11" i="8"/>
  <c r="A20" i="8" l="1"/>
  <c r="A17" i="8"/>
  <c r="A16" i="8"/>
  <c r="A15" i="8"/>
  <c r="A8" i="8"/>
  <c r="A7" i="8"/>
  <c r="G17" i="8"/>
  <c r="C8" i="8"/>
  <c r="G8" i="8"/>
  <c r="C14" i="8" l="1"/>
  <c r="G14" i="8"/>
  <c r="D39" i="8"/>
  <c r="E40" i="8"/>
  <c r="F41" i="8"/>
  <c r="D43" i="8"/>
  <c r="E44" i="8"/>
  <c r="F45" i="8"/>
  <c r="D47" i="8"/>
  <c r="E48" i="8"/>
  <c r="F49" i="8"/>
  <c r="D40" i="8"/>
  <c r="E41" i="8"/>
  <c r="F42" i="8"/>
  <c r="D44" i="8"/>
  <c r="E45" i="8"/>
  <c r="F46" i="8"/>
  <c r="D48" i="8"/>
  <c r="E49" i="8"/>
  <c r="F50" i="8"/>
  <c r="F39" i="8"/>
  <c r="D41" i="8"/>
  <c r="E42" i="8"/>
  <c r="F43" i="8"/>
  <c r="D45" i="8"/>
  <c r="E46" i="8"/>
  <c r="F47" i="8"/>
  <c r="D49" i="8"/>
  <c r="E50" i="8"/>
  <c r="E39" i="8"/>
  <c r="F40" i="8"/>
  <c r="D42" i="8"/>
  <c r="E43" i="8"/>
  <c r="F44" i="8"/>
  <c r="D46" i="8"/>
  <c r="E47" i="8"/>
  <c r="F48" i="8"/>
  <c r="D50" i="8"/>
  <c r="D71" i="8"/>
  <c r="E72" i="8"/>
  <c r="F73" i="8"/>
  <c r="D75" i="8"/>
  <c r="E76" i="8"/>
  <c r="F77" i="8"/>
  <c r="D79" i="8"/>
  <c r="E80" i="8"/>
  <c r="F81" i="8"/>
  <c r="D85" i="8"/>
  <c r="E86" i="8"/>
  <c r="F87" i="8"/>
  <c r="D89" i="8"/>
  <c r="E90" i="8"/>
  <c r="D58" i="8"/>
  <c r="E59" i="8"/>
  <c r="F60" i="8"/>
  <c r="D62" i="8"/>
  <c r="E63" i="8"/>
  <c r="F64" i="8"/>
  <c r="D66" i="8"/>
  <c r="E67" i="8"/>
  <c r="F68" i="8"/>
  <c r="D72" i="8"/>
  <c r="E73" i="8"/>
  <c r="F74" i="8"/>
  <c r="D76" i="8"/>
  <c r="E77" i="8"/>
  <c r="F78" i="8"/>
  <c r="D80" i="8"/>
  <c r="E81" i="8"/>
  <c r="D86" i="8"/>
  <c r="E87" i="8"/>
  <c r="F88" i="8"/>
  <c r="D90" i="8"/>
  <c r="F57" i="8"/>
  <c r="D59" i="8"/>
  <c r="E60" i="8"/>
  <c r="F61" i="8"/>
  <c r="D63" i="8"/>
  <c r="E64" i="8"/>
  <c r="F65" i="8"/>
  <c r="D67" i="8"/>
  <c r="E68" i="8"/>
  <c r="F71" i="8"/>
  <c r="D73" i="8"/>
  <c r="E74" i="8"/>
  <c r="F75" i="8"/>
  <c r="D77" i="8"/>
  <c r="E78" i="8"/>
  <c r="F79" i="8"/>
  <c r="D81" i="8"/>
  <c r="F85" i="8"/>
  <c r="D87" i="8"/>
  <c r="E88" i="8"/>
  <c r="F89" i="8"/>
  <c r="E57" i="8"/>
  <c r="F58" i="8"/>
  <c r="D60" i="8"/>
  <c r="E61" i="8"/>
  <c r="F62" i="8"/>
  <c r="D64" i="8"/>
  <c r="E65" i="8"/>
  <c r="F66" i="8"/>
  <c r="D68" i="8"/>
  <c r="E71" i="8"/>
  <c r="F72" i="8"/>
  <c r="D74" i="8"/>
  <c r="E75" i="8"/>
  <c r="F76" i="8"/>
  <c r="D78" i="8"/>
  <c r="E79" i="8"/>
  <c r="F80" i="8"/>
  <c r="E85" i="8"/>
  <c r="F86" i="8"/>
  <c r="D88" i="8"/>
  <c r="E89" i="8"/>
  <c r="F90" i="8"/>
  <c r="D57" i="8"/>
  <c r="E58" i="8"/>
  <c r="F59" i="8"/>
  <c r="D61" i="8"/>
  <c r="E62" i="8"/>
  <c r="F63" i="8"/>
  <c r="D65" i="8"/>
  <c r="E66" i="8"/>
  <c r="F67" i="8"/>
  <c r="C17" i="8"/>
  <c r="I17" i="8" s="1"/>
  <c r="C47" i="8"/>
  <c r="G47" i="8"/>
  <c r="G63" i="8"/>
  <c r="C63" i="8"/>
  <c r="G65" i="8"/>
  <c r="C65" i="8"/>
  <c r="C60" i="8"/>
  <c r="G60" i="8"/>
  <c r="C59" i="8"/>
  <c r="C62" i="8"/>
  <c r="G62" i="8"/>
  <c r="C61" i="8"/>
  <c r="G59" i="8"/>
  <c r="G57" i="8"/>
  <c r="C57" i="8"/>
  <c r="G61" i="8"/>
  <c r="I8" i="8"/>
  <c r="G45" i="8"/>
  <c r="C44" i="8"/>
  <c r="G42" i="8"/>
  <c r="G39" i="8"/>
  <c r="G44" i="8"/>
  <c r="C43" i="8"/>
  <c r="C39" i="8"/>
  <c r="C45" i="8"/>
  <c r="G43" i="8"/>
  <c r="C42" i="8"/>
  <c r="C41" i="8"/>
  <c r="G41" i="8"/>
  <c r="G27" i="8"/>
  <c r="C78" i="8"/>
  <c r="C80" i="8"/>
  <c r="C85" i="8"/>
  <c r="C87" i="8"/>
  <c r="C89" i="8"/>
  <c r="G71" i="8"/>
  <c r="G73" i="8"/>
  <c r="G75" i="8"/>
  <c r="G77" i="8"/>
  <c r="G81" i="8"/>
  <c r="G86" i="8"/>
  <c r="G88" i="8"/>
  <c r="G90" i="8"/>
  <c r="C71" i="8"/>
  <c r="C73" i="8"/>
  <c r="C75" i="8"/>
  <c r="C77" i="8"/>
  <c r="C81" i="8"/>
  <c r="C86" i="8"/>
  <c r="C88" i="8"/>
  <c r="C90" i="8"/>
  <c r="G78" i="8"/>
  <c r="G80" i="8"/>
  <c r="G85" i="8"/>
  <c r="G87" i="8"/>
  <c r="G89" i="8"/>
  <c r="C24" i="8"/>
  <c r="C38" i="8" s="1"/>
  <c r="C56" i="8" s="1"/>
  <c r="C70" i="8" s="1"/>
  <c r="C84" i="8" s="1"/>
  <c r="G24" i="8"/>
  <c r="G38" i="8" s="1"/>
  <c r="G56" i="8" s="1"/>
  <c r="G70" i="8" s="1"/>
  <c r="G84" i="8" s="1"/>
  <c r="C50" i="8"/>
  <c r="G74" i="8"/>
  <c r="C74" i="8"/>
  <c r="G68" i="8"/>
  <c r="C27" i="8" l="1"/>
  <c r="G76" i="8"/>
  <c r="C76" i="8"/>
  <c r="C67" i="8"/>
  <c r="C66" i="8"/>
  <c r="G49" i="8"/>
  <c r="G67" i="8"/>
  <c r="C49" i="8"/>
  <c r="C48" i="8"/>
  <c r="G48" i="8"/>
  <c r="G66" i="8"/>
  <c r="C79" i="8"/>
  <c r="G79" i="8"/>
  <c r="C58" i="8"/>
  <c r="G58" i="8"/>
  <c r="C68" i="8"/>
  <c r="I68" i="8" s="1"/>
  <c r="C72" i="8"/>
  <c r="G72" i="8"/>
  <c r="C64" i="8"/>
  <c r="G64" i="8"/>
  <c r="C46" i="8"/>
  <c r="G46" i="8"/>
  <c r="G50" i="8"/>
  <c r="I50" i="8" s="1"/>
  <c r="C40" i="8"/>
  <c r="G40" i="8"/>
  <c r="I81" i="8"/>
  <c r="I73" i="8"/>
  <c r="I86" i="8"/>
  <c r="I75" i="8"/>
  <c r="I88" i="8"/>
  <c r="I63" i="8"/>
  <c r="I71" i="8"/>
  <c r="I65" i="8"/>
  <c r="I47" i="8"/>
  <c r="I77" i="8"/>
  <c r="I90" i="8"/>
  <c r="I57" i="8"/>
  <c r="I60" i="8"/>
  <c r="I85" i="8"/>
  <c r="I78" i="8"/>
  <c r="I61" i="8"/>
  <c r="I87" i="8"/>
  <c r="I80" i="8"/>
  <c r="I59" i="8"/>
  <c r="I89" i="8"/>
  <c r="I74" i="8"/>
  <c r="I62" i="8"/>
  <c r="I39" i="8"/>
  <c r="I45" i="8"/>
  <c r="I42" i="8"/>
  <c r="I41" i="8"/>
  <c r="I43" i="8"/>
  <c r="I44" i="8"/>
  <c r="I27" i="8"/>
  <c r="I49" i="8" l="1"/>
  <c r="I76" i="8"/>
  <c r="I67" i="8"/>
  <c r="I48" i="8"/>
  <c r="I66" i="8"/>
  <c r="I79" i="8"/>
  <c r="I58" i="8"/>
  <c r="I72" i="8"/>
  <c r="I46" i="8"/>
  <c r="I64" i="8"/>
  <c r="I40" i="8"/>
  <c r="G16" i="8"/>
  <c r="G26" i="8" s="1"/>
  <c r="C7" i="8"/>
  <c r="C11" i="8" s="1"/>
  <c r="C16" i="8" l="1"/>
  <c r="I16" i="8" s="1"/>
  <c r="G7" i="8"/>
  <c r="G15" i="8"/>
  <c r="G20" i="8" s="1"/>
  <c r="C15" i="8"/>
  <c r="C25" i="8" s="1"/>
  <c r="C26" i="8" l="1"/>
  <c r="I26" i="8" s="1"/>
  <c r="I7" i="8"/>
  <c r="G11" i="8"/>
  <c r="I15" i="8"/>
  <c r="G25" i="8"/>
  <c r="G30" i="8" s="1"/>
  <c r="C20" i="8"/>
  <c r="C30" i="8" l="1"/>
  <c r="I11" i="8"/>
  <c r="G13" i="9"/>
  <c r="I20" i="8"/>
  <c r="I25" i="8"/>
  <c r="G17" i="9" l="1"/>
  <c r="G16" i="9"/>
  <c r="L7" i="8"/>
  <c r="L11" i="8"/>
  <c r="L8" i="8"/>
  <c r="L17" i="8"/>
  <c r="L20" i="8"/>
  <c r="L16" i="8"/>
  <c r="L15" i="8"/>
  <c r="I30" i="8"/>
  <c r="M30" i="8" l="1"/>
  <c r="M20" i="8"/>
  <c r="L27" i="8"/>
  <c r="L30" i="8"/>
  <c r="L26" i="8"/>
  <c r="M11" i="8"/>
  <c r="L25" i="8"/>
  <c r="G27" i="12"/>
  <c r="G72" i="12" s="1"/>
  <c r="G76" i="12" s="1"/>
  <c r="E19" i="12"/>
  <c r="V7" i="2"/>
  <c r="AA33" i="2"/>
  <c r="E27" i="12" l="1"/>
  <c r="E72" i="12" s="1"/>
  <c r="E76" i="12" s="1"/>
  <c r="J19" i="12"/>
  <c r="J27" i="12" s="1"/>
  <c r="M19" i="12" s="1"/>
  <c r="AA7" i="2"/>
  <c r="L9" i="9" s="1"/>
  <c r="E20" i="9" s="1"/>
  <c r="G20" i="9" s="1"/>
  <c r="G9" i="9"/>
  <c r="E14" i="9" l="1"/>
  <c r="G14" i="9" s="1"/>
  <c r="E15" i="9"/>
  <c r="G15" i="9" s="1"/>
  <c r="M17" i="12"/>
  <c r="M8" i="12"/>
  <c r="M27" i="12"/>
  <c r="M15" i="12"/>
  <c r="M9" i="12"/>
  <c r="M10" i="12"/>
  <c r="N27" i="12"/>
  <c r="M11" i="12"/>
  <c r="M23" i="12"/>
  <c r="M16" i="12"/>
  <c r="M20" i="12"/>
  <c r="M13" i="12"/>
  <c r="M24" i="12"/>
  <c r="M14" i="12"/>
  <c r="M22" i="12"/>
  <c r="M21" i="12"/>
  <c r="M18" i="12"/>
  <c r="M12" i="12"/>
  <c r="G23" i="9" l="1"/>
</calcChain>
</file>

<file path=xl/sharedStrings.xml><?xml version="1.0" encoding="utf-8"?>
<sst xmlns="http://schemas.openxmlformats.org/spreadsheetml/2006/main" count="470" uniqueCount="162">
  <si>
    <t>Total</t>
  </si>
  <si>
    <t>Required Netspar funding</t>
  </si>
  <si>
    <t>Academic participants</t>
  </si>
  <si>
    <t>Industrial participants</t>
  </si>
  <si>
    <t>Restricted Netspar bureau information</t>
  </si>
  <si>
    <t>Total required funding</t>
  </si>
  <si>
    <t>Totaal</t>
  </si>
  <si>
    <t>Required funding</t>
  </si>
  <si>
    <t>Percentages</t>
  </si>
  <si>
    <t>Niveau 1</t>
  </si>
  <si>
    <t>Niveau 2</t>
  </si>
  <si>
    <t>Administratieve controle</t>
  </si>
  <si>
    <t>Per deelnemende organisatie</t>
  </si>
  <si>
    <t>Industrial partners</t>
  </si>
  <si>
    <t>Academic partners</t>
  </si>
  <si>
    <t>Cardano</t>
  </si>
  <si>
    <t>PGGM</t>
  </si>
  <si>
    <t>RUG</t>
  </si>
  <si>
    <t>UvA</t>
  </si>
  <si>
    <t>UU</t>
  </si>
  <si>
    <t>Others</t>
  </si>
  <si>
    <t>Required funds</t>
  </si>
  <si>
    <t>Matching offered</t>
  </si>
  <si>
    <t>To be defined</t>
  </si>
  <si>
    <t>Offered matching</t>
  </si>
  <si>
    <t>Total Requested Funds</t>
  </si>
  <si>
    <t>Terms of payment (based on 80-20%):</t>
  </si>
  <si>
    <t>=</t>
  </si>
  <si>
    <t>Final payment</t>
  </si>
  <si>
    <t>Final payment of 20% will be done within two months of the Netspar Board of Directors' approval of the scientific and financial end report</t>
  </si>
  <si>
    <t>Each year in April, Netspar pays 80% of the past six months, and 80% of the upcoming six months</t>
  </si>
  <si>
    <t>Totale projectomvang</t>
  </si>
  <si>
    <t>Niet personele projectkosten</t>
  </si>
  <si>
    <t>*</t>
  </si>
  <si>
    <t>Kennisinstellingen</t>
  </si>
  <si>
    <t>EUR</t>
  </si>
  <si>
    <t>CPB</t>
  </si>
  <si>
    <t>NIDI</t>
  </si>
  <si>
    <t>UniMaas</t>
  </si>
  <si>
    <t>Partners</t>
  </si>
  <si>
    <t>AFM</t>
  </si>
  <si>
    <t>Alles samen</t>
  </si>
  <si>
    <t>Senior specialist</t>
  </si>
  <si>
    <t>Data(bases)</t>
  </si>
  <si>
    <t>!</t>
  </si>
  <si>
    <t>AEGON</t>
  </si>
  <si>
    <t>PhD student</t>
  </si>
  <si>
    <t>Project title</t>
  </si>
  <si>
    <t>1. Project members and activities</t>
  </si>
  <si>
    <t>1.1 Academic project members*</t>
  </si>
  <si>
    <t>Role/function</t>
  </si>
  <si>
    <t>Affiliation</t>
  </si>
  <si>
    <t>Contribution in FTE</t>
  </si>
  <si>
    <t>Click and choose</t>
  </si>
  <si>
    <t>Other</t>
  </si>
  <si>
    <t>Experiment(s)</t>
  </si>
  <si>
    <t>Travel</t>
  </si>
  <si>
    <t>Work space</t>
  </si>
  <si>
    <t>Name</t>
  </si>
  <si>
    <t>Distribution contribution</t>
  </si>
  <si>
    <t>% funds</t>
  </si>
  <si>
    <t># contributiong months a year</t>
  </si>
  <si>
    <t>Activity</t>
  </si>
  <si>
    <t>Project costs</t>
  </si>
  <si>
    <t>Total costs</t>
  </si>
  <si>
    <t xml:space="preserve">EXCEL FORMAT INSTRUCTIONS </t>
  </si>
  <si>
    <t>UTwente</t>
  </si>
  <si>
    <t># FTE for Required funding</t>
  </si>
  <si>
    <t>Total fte academic project members</t>
  </si>
  <si>
    <t># FTE for offered matching</t>
  </si>
  <si>
    <t>Total fte offered academic project members</t>
  </si>
  <si>
    <t>Total fte offered industrial project members</t>
  </si>
  <si>
    <t>Total fte for offered matching</t>
  </si>
  <si>
    <t>Totale fte projectomvang</t>
  </si>
  <si>
    <t>Associate professor (UHD)</t>
  </si>
  <si>
    <t>Robeco</t>
  </si>
  <si>
    <t>TiU</t>
  </si>
  <si>
    <t>Involved organisation</t>
  </si>
  <si>
    <t>The scientific and financial report should be handed over to Netspar within 6 months of completion of the project</t>
  </si>
  <si>
    <t xml:space="preserve"> *</t>
  </si>
  <si>
    <t>Include CV's</t>
  </si>
  <si>
    <t>DNB</t>
  </si>
  <si>
    <t>NN</t>
  </si>
  <si>
    <t>SVB</t>
  </si>
  <si>
    <t>APG</t>
  </si>
  <si>
    <t>UniLeiden</t>
  </si>
  <si>
    <t>Dutch University</t>
  </si>
  <si>
    <t>Non -Dutch University</t>
  </si>
  <si>
    <t>-</t>
  </si>
  <si>
    <t>Task force(s)</t>
  </si>
  <si>
    <t>Achmea</t>
  </si>
  <si>
    <t>Assistant professor (UD - rate 1)</t>
  </si>
  <si>
    <t>Professor (HL1)</t>
  </si>
  <si>
    <t>Assistant professor (UD - rate 2)</t>
  </si>
  <si>
    <t>Professor (HL2)</t>
  </si>
  <si>
    <t>Assistant professor (UD - rate 3)</t>
  </si>
  <si>
    <t>Junior specialist - rate 1</t>
  </si>
  <si>
    <t>Specialist - rate 2</t>
  </si>
  <si>
    <t>Junior specialist - rate 2</t>
  </si>
  <si>
    <t>Specialist - rate 1</t>
  </si>
  <si>
    <t>Junior specialist - rate 3</t>
  </si>
  <si>
    <t>Rate setting represented in salary costs of 1 FTE (costs for 1629,80 hrs/year)</t>
  </si>
  <si>
    <t>Affiliated project period</t>
  </si>
  <si>
    <t>RUN</t>
  </si>
  <si>
    <t>VU A</t>
  </si>
  <si>
    <t>SCP</t>
  </si>
  <si>
    <t>a.s.r.</t>
  </si>
  <si>
    <t>Ortec Finance</t>
  </si>
  <si>
    <t>MinFin</t>
  </si>
  <si>
    <t>EZ</t>
  </si>
  <si>
    <t>SZW</t>
  </si>
  <si>
    <t>VWS</t>
  </si>
  <si>
    <t>BZK</t>
  </si>
  <si>
    <t>HGL1</t>
  </si>
  <si>
    <t>HGL2</t>
  </si>
  <si>
    <t>PR3</t>
  </si>
  <si>
    <t>total</t>
  </si>
  <si>
    <t>Total project costs</t>
  </si>
  <si>
    <t>SIGNATURES</t>
  </si>
  <si>
    <t xml:space="preserve">Project Members + Activity </t>
  </si>
  <si>
    <t>1.2 Other project activities and costs</t>
  </si>
  <si>
    <t>On behalf of Stichting Netspar</t>
  </si>
  <si>
    <t>Project leader</t>
  </si>
  <si>
    <t>Main beneficiary</t>
  </si>
  <si>
    <t xml:space="preserve">Date: </t>
  </si>
  <si>
    <t>Date:</t>
  </si>
  <si>
    <t>Director Netspar Center</t>
  </si>
  <si>
    <t>total costs</t>
  </si>
  <si>
    <t xml:space="preserve">lump sum contribution: </t>
  </si>
  <si>
    <t>lump sum contribution :</t>
  </si>
  <si>
    <t xml:space="preserve">lump sum contribution : </t>
  </si>
  <si>
    <t>Not applicable since 2018</t>
  </si>
  <si>
    <t>April 1</t>
  </si>
  <si>
    <t>lump sum betaling rekenkundig vaststellen wat dat in fte NL zou betekenen</t>
  </si>
  <si>
    <t>Prof. dr. M.G. Knoef</t>
  </si>
  <si>
    <t>example 1-Jan-21/31-Dec-24</t>
  </si>
  <si>
    <t>Total project costs Netspar</t>
  </si>
  <si>
    <t>Total project costs PPS</t>
  </si>
  <si>
    <t>Required funding Netspar</t>
  </si>
  <si>
    <t>Required funding PPS</t>
  </si>
  <si>
    <t>Netspar total:</t>
  </si>
  <si>
    <t>ClickNL total:</t>
  </si>
  <si>
    <t>Grand total:</t>
  </si>
  <si>
    <t>Title</t>
  </si>
  <si>
    <t>2022 - THEME PROJECT GRANTS</t>
  </si>
  <si>
    <t>ANNEX II - BUDGET PLAN</t>
  </si>
  <si>
    <t xml:space="preserve">Version: </t>
  </si>
  <si>
    <t>dd-mm-yy</t>
  </si>
  <si>
    <t>Foreign university or knowlegde institute</t>
  </si>
  <si>
    <r>
      <t xml:space="preserve">This sheet should be handed in as a </t>
    </r>
    <r>
      <rPr>
        <b/>
        <sz val="10"/>
        <rFont val="Arial"/>
        <family val="2"/>
      </rPr>
      <t>signed hard copy when submitting your completed application</t>
    </r>
    <r>
      <rPr>
        <sz val="10"/>
        <rFont val="Arial"/>
        <family val="2"/>
      </rPr>
      <t>. Please print the sheet and include signatures from the Applicant / proposed Project Leader and someone autorized to sign on behalf of the University / proposed Administrator. This document is also the designated model for the yearly reports and financial endreport. Netspar advises you to complete this form with the assistance of someone who works in your financial administration department. In addition, the Netspar staff bureau is available to assist you. Should any problems arise, or should you have any questions, please contact us at research@netspar.nl</t>
    </r>
  </si>
  <si>
    <r>
      <t xml:space="preserve">It is important to include this Excel file when submitting your application. The deadline for submitting a digital draft version of this budget plan is </t>
    </r>
    <r>
      <rPr>
        <b/>
        <sz val="10"/>
        <rFont val="Arial"/>
        <family val="2"/>
      </rPr>
      <t>April 20, 2022.</t>
    </r>
    <r>
      <rPr>
        <sz val="10"/>
        <rFont val="Arial"/>
        <family val="2"/>
      </rPr>
      <t xml:space="preserve"> The deadline for submitting a final version is </t>
    </r>
    <r>
      <rPr>
        <b/>
        <sz val="10"/>
        <rFont val="Arial"/>
        <family val="2"/>
      </rPr>
      <t>June 24, 2022</t>
    </r>
    <r>
      <rPr>
        <sz val="10"/>
        <rFont val="Arial"/>
        <family val="2"/>
      </rPr>
      <t>. On or before that same date, you will need to send</t>
    </r>
    <r>
      <rPr>
        <sz val="10"/>
        <color rgb="FFFF0000"/>
        <rFont val="Arial"/>
        <family val="2"/>
      </rPr>
      <t xml:space="preserve"> </t>
    </r>
    <r>
      <rPr>
        <b/>
        <sz val="10"/>
        <color rgb="FFFF0000"/>
        <rFont val="Arial"/>
        <family val="2"/>
      </rPr>
      <t>a signed copy</t>
    </r>
    <r>
      <rPr>
        <b/>
        <sz val="10"/>
        <rFont val="Arial"/>
        <family val="2"/>
      </rPr>
      <t xml:space="preserve"> as a scanned file to research@netspar.nl.</t>
    </r>
  </si>
  <si>
    <t>BlackRock</t>
  </si>
  <si>
    <t>MN</t>
  </si>
  <si>
    <t>Rail&amp;OV</t>
  </si>
  <si>
    <t>StvdA</t>
  </si>
  <si>
    <t>SPMS</t>
  </si>
  <si>
    <t xml:space="preserve">Shell </t>
  </si>
  <si>
    <t>Shell</t>
  </si>
  <si>
    <t>Dutch University or knowlegde institute</t>
  </si>
  <si>
    <t>Proposal</t>
  </si>
  <si>
    <t>Theme Project 2022.xx</t>
  </si>
  <si>
    <r>
      <t xml:space="preserve">Please indicate all project members and activities, and the accompanying projects costs. Only 1.1. and 1.2 are eligible for the Netspar grant (complete the </t>
    </r>
    <r>
      <rPr>
        <sz val="10"/>
        <color rgb="FFFF0000"/>
        <rFont val="Arial"/>
        <family val="2"/>
      </rPr>
      <t xml:space="preserve">red cells, </t>
    </r>
    <r>
      <rPr>
        <sz val="10"/>
        <rFont val="Arial"/>
        <family val="2"/>
      </rPr>
      <t xml:space="preserve">other cells are protected from editing).                   Criteria: Funding for three years with a maximum of k€ 250. : At least 10% of the budget provided by Netspar (in €) should be spent on one or more academics associated with a foreign university or knowlegde institute Please note: accounting fees, open access-fees and overhead costs are not eligible for funding.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</si>
</sst>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0.0"/>
    <numFmt numFmtId="170" formatCode="_-&quot;€&quot;\ * #,##0_-;_-&quot;€&quot;\ * #,##0\-;_-&quot;€&quot;\ * &quot;-&quot;??_-;_-@_-"/>
    <numFmt numFmtId="171" formatCode="_-* #,##0_-;_-* #,##0\-;_-* &quot;-&quot;??_-;_-@_-"/>
    <numFmt numFmtId="172" formatCode="&quot;€&quot;\ #,##0_-"/>
    <numFmt numFmtId="173" formatCode="0.0%"/>
    <numFmt numFmtId="174" formatCode="_-* #,##0.000_-;_-* #,##0.000\-;_-* &quot;-&quot;??_-;_-@_-"/>
    <numFmt numFmtId="175" formatCode="_(* #,##0_);_(* \(#,##0\);_(* &quot;-&quot;??_);_(@_)"/>
  </numFmts>
  <fonts count="26" x14ac:knownFonts="1">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i/>
      <sz val="10"/>
      <name val="Arial"/>
      <family val="2"/>
    </font>
    <font>
      <b/>
      <sz val="16"/>
      <name val="Arial"/>
      <family val="2"/>
    </font>
    <font>
      <b/>
      <sz val="14"/>
      <name val="Arial"/>
      <family val="2"/>
    </font>
    <font>
      <sz val="12"/>
      <name val="Arial"/>
      <family val="2"/>
    </font>
    <font>
      <sz val="16"/>
      <name val="Arial"/>
      <family val="2"/>
    </font>
    <font>
      <sz val="10"/>
      <name val="Arial"/>
      <family val="2"/>
    </font>
    <font>
      <b/>
      <sz val="12"/>
      <name val="Arial"/>
      <family val="2"/>
    </font>
    <font>
      <b/>
      <sz val="18"/>
      <name val="Arial"/>
      <family val="2"/>
    </font>
    <font>
      <b/>
      <sz val="11"/>
      <color theme="1"/>
      <name val="Calibri"/>
      <family val="2"/>
      <scheme val="minor"/>
    </font>
    <font>
      <sz val="9"/>
      <name val="Arial"/>
      <family val="2"/>
    </font>
    <font>
      <b/>
      <sz val="18"/>
      <color rgb="FFFF0000"/>
      <name val="Arial"/>
      <family val="2"/>
    </font>
    <font>
      <sz val="15"/>
      <name val="Arial"/>
      <family val="2"/>
    </font>
    <font>
      <b/>
      <sz val="15"/>
      <name val="Arial"/>
      <family val="2"/>
    </font>
    <font>
      <sz val="10"/>
      <color rgb="FFFF0000"/>
      <name val="Arial"/>
      <family val="2"/>
    </font>
    <font>
      <b/>
      <sz val="12"/>
      <color theme="0" tint="-0.499984740745262"/>
      <name val="Arial"/>
      <family val="2"/>
    </font>
    <font>
      <sz val="10"/>
      <color theme="0" tint="-0.499984740745262"/>
      <name val="Arial"/>
      <family val="2"/>
    </font>
    <font>
      <b/>
      <sz val="10"/>
      <color theme="0" tint="-0.499984740745262"/>
      <name val="Arial"/>
      <family val="2"/>
    </font>
    <font>
      <i/>
      <sz val="10"/>
      <color theme="0" tint="-0.499984740745262"/>
      <name val="Arial"/>
      <family val="2"/>
    </font>
    <font>
      <b/>
      <sz val="10"/>
      <color rgb="FFFF0000"/>
      <name val="Arial"/>
      <family val="2"/>
    </font>
    <font>
      <b/>
      <sz val="12"/>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s>
  <cellStyleXfs count="7">
    <xf numFmtId="0" fontId="0" fillId="0" borderId="0"/>
    <xf numFmtId="167" fontId="3" fillId="0" borderId="0" applyFont="0" applyFill="0" applyBorder="0" applyAlignment="0" applyProtection="0"/>
    <xf numFmtId="9" fontId="11" fillId="0" borderId="0" applyFont="0" applyFill="0" applyBorder="0" applyAlignment="0" applyProtection="0"/>
    <xf numFmtId="0" fontId="3" fillId="0" borderId="0"/>
    <xf numFmtId="9" fontId="3" fillId="0" borderId="0" applyFont="0" applyFill="0" applyBorder="0" applyAlignment="0" applyProtection="0"/>
    <xf numFmtId="168" fontId="3" fillId="0" borderId="0" applyFont="0" applyFill="0" applyBorder="0" applyAlignment="0" applyProtection="0"/>
    <xf numFmtId="168" fontId="11" fillId="0" borderId="0" applyFont="0" applyFill="0" applyBorder="0" applyAlignment="0" applyProtection="0"/>
  </cellStyleXfs>
  <cellXfs count="414">
    <xf numFmtId="0" fontId="0" fillId="0" borderId="0" xfId="0"/>
    <xf numFmtId="169" fontId="0" fillId="0" borderId="0" xfId="0" applyNumberFormat="1" applyAlignment="1" applyProtection="1">
      <alignment horizontal="center"/>
    </xf>
    <xf numFmtId="3" fontId="0" fillId="0" borderId="0" xfId="0" applyNumberFormat="1" applyAlignment="1" applyProtection="1">
      <alignment horizontal="right"/>
    </xf>
    <xf numFmtId="0" fontId="0" fillId="0" borderId="0" xfId="0" applyProtection="1"/>
    <xf numFmtId="0" fontId="4" fillId="0" borderId="0" xfId="0" applyFont="1" applyBorder="1" applyProtection="1"/>
    <xf numFmtId="0" fontId="7" fillId="0" borderId="0" xfId="0" applyFont="1" applyProtection="1"/>
    <xf numFmtId="0" fontId="4" fillId="0" borderId="0" xfId="0" applyFont="1" applyProtection="1"/>
    <xf numFmtId="0" fontId="4" fillId="0" borderId="1" xfId="0" applyFont="1" applyBorder="1" applyProtection="1"/>
    <xf numFmtId="0" fontId="6" fillId="0" borderId="6" xfId="0" applyFont="1" applyFill="1" applyBorder="1" applyProtection="1"/>
    <xf numFmtId="1" fontId="6" fillId="0" borderId="5" xfId="0" applyNumberFormat="1" applyFont="1" applyFill="1"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Alignment="1" applyProtection="1">
      <alignment horizontal="right"/>
    </xf>
    <xf numFmtId="165" fontId="0" fillId="0" borderId="0" xfId="0" applyNumberFormat="1" applyFill="1" applyBorder="1" applyAlignment="1" applyProtection="1">
      <alignment horizontal="right"/>
    </xf>
    <xf numFmtId="1" fontId="6" fillId="0" borderId="0" xfId="0" applyNumberFormat="1" applyFont="1" applyFill="1" applyBorder="1" applyAlignment="1" applyProtection="1">
      <alignment horizontal="center"/>
    </xf>
    <xf numFmtId="169" fontId="0" fillId="0" borderId="0" xfId="0" applyNumberFormat="1" applyBorder="1" applyAlignment="1" applyProtection="1">
      <alignment horizontal="center"/>
    </xf>
    <xf numFmtId="0" fontId="3" fillId="0" borderId="0" xfId="0" applyFont="1"/>
    <xf numFmtId="0" fontId="3" fillId="0" borderId="0" xfId="0" applyFont="1" applyBorder="1" applyProtection="1"/>
    <xf numFmtId="0" fontId="0" fillId="0" borderId="0" xfId="0" applyFill="1" applyBorder="1" applyAlignment="1" applyProtection="1">
      <alignment horizontal="right"/>
    </xf>
    <xf numFmtId="169" fontId="0" fillId="0" borderId="0" xfId="0" applyNumberFormat="1" applyFill="1" applyBorder="1" applyAlignment="1" applyProtection="1">
      <alignment horizontal="center"/>
    </xf>
    <xf numFmtId="0" fontId="0" fillId="0" borderId="0" xfId="0" applyAlignment="1" applyProtection="1">
      <alignment horizontal="left"/>
    </xf>
    <xf numFmtId="0" fontId="0" fillId="0" borderId="0" xfId="0" applyBorder="1" applyAlignment="1" applyProtection="1">
      <alignment horizontal="right"/>
    </xf>
    <xf numFmtId="0" fontId="4" fillId="0" borderId="0" xfId="0" applyFont="1"/>
    <xf numFmtId="0" fontId="12" fillId="0" borderId="0" xfId="0" applyFont="1"/>
    <xf numFmtId="1" fontId="0" fillId="0" borderId="0" xfId="0" applyNumberFormat="1" applyAlignment="1">
      <alignment horizontal="center"/>
    </xf>
    <xf numFmtId="0" fontId="12" fillId="2" borderId="0" xfId="0" applyFont="1" applyFill="1"/>
    <xf numFmtId="0" fontId="3" fillId="2" borderId="0" xfId="0" applyFont="1" applyFill="1"/>
    <xf numFmtId="0" fontId="4" fillId="2" borderId="0" xfId="0" applyFont="1" applyFill="1" applyAlignment="1">
      <alignment horizontal="center"/>
    </xf>
    <xf numFmtId="0" fontId="0" fillId="0" borderId="7" xfId="0" applyBorder="1"/>
    <xf numFmtId="9" fontId="0" fillId="0" borderId="0" xfId="2" applyFont="1"/>
    <xf numFmtId="0" fontId="8" fillId="0" borderId="0" xfId="3" applyFont="1" applyBorder="1" applyAlignment="1" applyProtection="1">
      <alignment horizontal="left"/>
    </xf>
    <xf numFmtId="0" fontId="3" fillId="0" borderId="0" xfId="3" applyProtection="1"/>
    <xf numFmtId="0" fontId="9" fillId="0" borderId="0" xfId="3" applyFont="1" applyBorder="1" applyAlignment="1" applyProtection="1">
      <alignment horizontal="left"/>
    </xf>
    <xf numFmtId="0" fontId="7" fillId="0" borderId="0" xfId="3" applyFont="1" applyProtection="1"/>
    <xf numFmtId="165" fontId="3" fillId="0" borderId="0" xfId="3" applyNumberFormat="1" applyFill="1" applyBorder="1" applyAlignment="1" applyProtection="1">
      <alignment horizontal="right"/>
    </xf>
    <xf numFmtId="169" fontId="3" fillId="0" borderId="0" xfId="3" applyNumberFormat="1" applyAlignment="1" applyProtection="1">
      <alignment horizontal="center"/>
    </xf>
    <xf numFmtId="169" fontId="3" fillId="0" borderId="0" xfId="3" applyNumberFormat="1" applyAlignment="1">
      <alignment horizontal="center"/>
    </xf>
    <xf numFmtId="3" fontId="3" fillId="0" borderId="0" xfId="3" applyNumberFormat="1" applyAlignment="1">
      <alignment horizontal="right"/>
    </xf>
    <xf numFmtId="0" fontId="3" fillId="0" borderId="0" xfId="3"/>
    <xf numFmtId="0" fontId="4" fillId="0" borderId="0" xfId="3" applyFont="1" applyProtection="1"/>
    <xf numFmtId="0" fontId="4" fillId="0" borderId="0" xfId="3" applyFont="1"/>
    <xf numFmtId="0" fontId="7" fillId="0" borderId="0" xfId="3" applyFont="1"/>
    <xf numFmtId="9" fontId="9" fillId="0" borderId="0" xfId="4" applyFont="1" applyAlignment="1">
      <alignment horizontal="center"/>
    </xf>
    <xf numFmtId="166" fontId="9" fillId="0" borderId="0" xfId="1" applyNumberFormat="1" applyFont="1" applyAlignment="1"/>
    <xf numFmtId="164" fontId="9" fillId="0" borderId="0" xfId="1" applyNumberFormat="1" applyFont="1"/>
    <xf numFmtId="169" fontId="9" fillId="0" borderId="0" xfId="3" applyNumberFormat="1" applyFont="1" applyAlignment="1">
      <alignment horizontal="center"/>
    </xf>
    <xf numFmtId="0" fontId="9" fillId="0" borderId="0" xfId="3" applyFont="1" applyAlignment="1">
      <alignment horizontal="left"/>
    </xf>
    <xf numFmtId="169" fontId="9" fillId="0" borderId="0" xfId="3" applyNumberFormat="1" applyFont="1" applyBorder="1" applyAlignment="1">
      <alignment horizontal="center"/>
    </xf>
    <xf numFmtId="164" fontId="9" fillId="0" borderId="0" xfId="1" applyNumberFormat="1" applyFont="1" applyBorder="1"/>
    <xf numFmtId="169" fontId="3" fillId="0" borderId="0" xfId="3" applyNumberFormat="1" applyBorder="1" applyAlignment="1">
      <alignment horizontal="center"/>
    </xf>
    <xf numFmtId="0" fontId="9" fillId="0" borderId="0" xfId="3" applyFont="1"/>
    <xf numFmtId="170" fontId="9" fillId="0" borderId="7" xfId="1" applyNumberFormat="1" applyFont="1" applyBorder="1"/>
    <xf numFmtId="170" fontId="9" fillId="0" borderId="0" xfId="1" applyNumberFormat="1" applyFont="1" applyBorder="1"/>
    <xf numFmtId="0" fontId="9" fillId="0" borderId="0" xfId="3" applyFont="1" applyBorder="1"/>
    <xf numFmtId="0" fontId="12" fillId="0" borderId="0" xfId="3" applyFont="1"/>
    <xf numFmtId="170" fontId="12" fillId="0" borderId="0" xfId="3" applyNumberFormat="1" applyFont="1"/>
    <xf numFmtId="0" fontId="9" fillId="0" borderId="0" xfId="3" applyFont="1" applyAlignment="1">
      <alignment horizontal="right"/>
    </xf>
    <xf numFmtId="3" fontId="9" fillId="0" borderId="0" xfId="3" applyNumberFormat="1" applyFont="1" applyAlignment="1">
      <alignment horizontal="right"/>
    </xf>
    <xf numFmtId="0" fontId="10" fillId="0" borderId="0" xfId="3" applyFont="1" applyProtection="1"/>
    <xf numFmtId="0" fontId="10" fillId="0" borderId="0" xfId="3" applyFont="1" applyFill="1" applyProtection="1"/>
    <xf numFmtId="0" fontId="3" fillId="0" borderId="0" xfId="3" applyBorder="1"/>
    <xf numFmtId="0" fontId="4" fillId="0" borderId="0" xfId="3" applyFont="1" applyBorder="1" applyAlignment="1">
      <alignment horizontal="right"/>
    </xf>
    <xf numFmtId="3" fontId="4" fillId="0" borderId="0" xfId="3" applyNumberFormat="1" applyFont="1" applyBorder="1" applyAlignment="1">
      <alignment horizontal="right"/>
    </xf>
    <xf numFmtId="169" fontId="4" fillId="0" borderId="0" xfId="3" applyNumberFormat="1" applyFont="1" applyBorder="1" applyAlignment="1">
      <alignment horizontal="center"/>
    </xf>
    <xf numFmtId="170" fontId="7" fillId="0" borderId="0" xfId="1" applyNumberFormat="1" applyFont="1" applyBorder="1" applyAlignment="1" applyProtection="1"/>
    <xf numFmtId="0" fontId="10" fillId="0" borderId="0" xfId="3" applyFont="1" applyBorder="1" applyProtection="1"/>
    <xf numFmtId="49" fontId="10" fillId="0" borderId="0" xfId="3" applyNumberFormat="1" applyFont="1" applyAlignment="1" applyProtection="1">
      <alignment horizontal="right"/>
    </xf>
    <xf numFmtId="0" fontId="3" fillId="0" borderId="0" xfId="3" applyAlignment="1">
      <alignment horizontal="right"/>
    </xf>
    <xf numFmtId="169" fontId="3" fillId="0" borderId="0" xfId="3" applyNumberFormat="1" applyFont="1" applyAlignment="1">
      <alignment horizontal="center"/>
    </xf>
    <xf numFmtId="0" fontId="7" fillId="0" borderId="0" xfId="0" applyFont="1" applyAlignment="1">
      <alignment horizontal="left"/>
    </xf>
    <xf numFmtId="0" fontId="12" fillId="0" borderId="0" xfId="0" applyFont="1" applyAlignment="1">
      <alignment horizontal="left"/>
    </xf>
    <xf numFmtId="0" fontId="4" fillId="0" borderId="0" xfId="0" applyFont="1" applyFill="1"/>
    <xf numFmtId="0" fontId="0" fillId="0" borderId="0" xfId="0" applyFill="1"/>
    <xf numFmtId="0" fontId="6" fillId="0" borderId="0" xfId="0" applyFont="1" applyFill="1" applyBorder="1" applyProtection="1"/>
    <xf numFmtId="0" fontId="3" fillId="0" borderId="0" xfId="0" applyFont="1" applyFill="1" applyBorder="1" applyProtection="1"/>
    <xf numFmtId="0" fontId="3" fillId="0" borderId="0" xfId="0" applyFont="1" applyProtection="1"/>
    <xf numFmtId="0" fontId="0" fillId="0" borderId="0" xfId="0" applyFill="1" applyAlignment="1">
      <alignment horizontal="left" vertical="top" wrapText="1"/>
    </xf>
    <xf numFmtId="2" fontId="0" fillId="0" borderId="0" xfId="0" applyNumberFormat="1" applyFill="1" applyBorder="1" applyAlignment="1" applyProtection="1">
      <alignment horizontal="center"/>
    </xf>
    <xf numFmtId="1" fontId="6" fillId="0" borderId="4" xfId="0" applyNumberFormat="1" applyFont="1" applyFill="1" applyBorder="1" applyAlignment="1" applyProtection="1">
      <alignment horizontal="center"/>
    </xf>
    <xf numFmtId="0" fontId="9" fillId="0" borderId="0" xfId="0" applyFont="1" applyBorder="1" applyAlignment="1" applyProtection="1">
      <alignment vertical="top"/>
    </xf>
    <xf numFmtId="0" fontId="3" fillId="0" borderId="0" xfId="0" applyFont="1" applyBorder="1" applyAlignment="1" applyProtection="1">
      <alignment horizontal="left"/>
    </xf>
    <xf numFmtId="0" fontId="15" fillId="0" borderId="0" xfId="0" applyFont="1" applyBorder="1" applyAlignment="1" applyProtection="1">
      <alignment vertical="top"/>
    </xf>
    <xf numFmtId="3" fontId="0" fillId="0" borderId="0" xfId="0" applyNumberFormat="1" applyBorder="1" applyAlignment="1" applyProtection="1">
      <alignment horizontal="right"/>
    </xf>
    <xf numFmtId="173" fontId="0" fillId="0" borderId="0" xfId="2" applyNumberFormat="1" applyFont="1"/>
    <xf numFmtId="0" fontId="3" fillId="5" borderId="0" xfId="0" applyFont="1" applyFill="1" applyBorder="1" applyAlignment="1" applyProtection="1">
      <protection locked="0"/>
    </xf>
    <xf numFmtId="172" fontId="14" fillId="4" borderId="10" xfId="0" applyNumberFormat="1" applyFont="1" applyFill="1" applyBorder="1" applyProtection="1"/>
    <xf numFmtId="0" fontId="16" fillId="0" borderId="0" xfId="0" applyFont="1" applyFill="1" applyAlignment="1">
      <alignment horizontal="right" vertical="center"/>
    </xf>
    <xf numFmtId="0" fontId="17" fillId="0" borderId="0" xfId="0" applyFont="1" applyFill="1"/>
    <xf numFmtId="0" fontId="18" fillId="0" borderId="0" xfId="0" applyFont="1" applyFill="1"/>
    <xf numFmtId="0" fontId="7" fillId="0" borderId="0" xfId="3" applyFont="1" applyAlignment="1">
      <alignment horizontal="left"/>
    </xf>
    <xf numFmtId="0" fontId="12" fillId="0" borderId="0" xfId="3" applyFont="1" applyAlignment="1">
      <alignment horizontal="left"/>
    </xf>
    <xf numFmtId="0" fontId="12" fillId="2" borderId="0" xfId="3" applyFont="1" applyFill="1"/>
    <xf numFmtId="0" fontId="3" fillId="2" borderId="0" xfId="3" applyFont="1" applyFill="1"/>
    <xf numFmtId="0" fontId="4" fillId="2" borderId="0" xfId="3" applyFont="1" applyFill="1" applyAlignment="1">
      <alignment horizontal="center"/>
    </xf>
    <xf numFmtId="0" fontId="4" fillId="2" borderId="0" xfId="3" applyFont="1" applyFill="1"/>
    <xf numFmtId="0" fontId="3" fillId="0" borderId="0" xfId="3" applyFont="1"/>
    <xf numFmtId="168" fontId="0" fillId="0" borderId="0" xfId="5" applyNumberFormat="1" applyFont="1" applyAlignment="1">
      <alignment horizontal="left"/>
    </xf>
    <xf numFmtId="173" fontId="0" fillId="0" borderId="0" xfId="4" applyNumberFormat="1" applyFont="1"/>
    <xf numFmtId="0" fontId="3" fillId="0" borderId="7" xfId="3" applyBorder="1"/>
    <xf numFmtId="0" fontId="3" fillId="0" borderId="7" xfId="3" applyBorder="1" applyAlignment="1">
      <alignment horizontal="center"/>
    </xf>
    <xf numFmtId="168" fontId="0" fillId="6" borderId="0" xfId="5" applyNumberFormat="1" applyFont="1" applyFill="1" applyAlignment="1">
      <alignment horizontal="left"/>
    </xf>
    <xf numFmtId="9" fontId="0" fillId="0" borderId="0" xfId="4" applyFont="1"/>
    <xf numFmtId="171" fontId="0" fillId="0" borderId="0" xfId="5" applyNumberFormat="1" applyFont="1" applyAlignment="1">
      <alignment horizontal="center"/>
    </xf>
    <xf numFmtId="0" fontId="6" fillId="0" borderId="0" xfId="3" applyFont="1"/>
    <xf numFmtId="173" fontId="6" fillId="0" borderId="0" xfId="4" applyNumberFormat="1" applyFont="1"/>
    <xf numFmtId="168" fontId="0" fillId="0" borderId="0" xfId="5" applyNumberFormat="1" applyFont="1" applyAlignment="1">
      <alignment horizontal="center"/>
    </xf>
    <xf numFmtId="168" fontId="3" fillId="0" borderId="7" xfId="3" applyNumberFormat="1" applyBorder="1" applyAlignment="1">
      <alignment horizontal="center"/>
    </xf>
    <xf numFmtId="168" fontId="3" fillId="0" borderId="0" xfId="3" applyNumberFormat="1"/>
    <xf numFmtId="0" fontId="3" fillId="0" borderId="0" xfId="3" applyFont="1" applyProtection="1"/>
    <xf numFmtId="1" fontId="3" fillId="0" borderId="0" xfId="3" applyNumberFormat="1" applyAlignment="1">
      <alignment horizontal="center"/>
    </xf>
    <xf numFmtId="171" fontId="0" fillId="0" borderId="0" xfId="6" applyNumberFormat="1" applyFont="1" applyAlignment="1">
      <alignment horizontal="center"/>
    </xf>
    <xf numFmtId="171" fontId="0" fillId="0" borderId="7" xfId="6" applyNumberFormat="1" applyFont="1" applyBorder="1" applyAlignment="1">
      <alignment horizontal="center"/>
    </xf>
    <xf numFmtId="171" fontId="0" fillId="0" borderId="0" xfId="6" applyNumberFormat="1" applyFont="1"/>
    <xf numFmtId="171" fontId="0" fillId="0" borderId="0" xfId="6" applyNumberFormat="1" applyFont="1" applyProtection="1"/>
    <xf numFmtId="171" fontId="3" fillId="0" borderId="0" xfId="6" applyNumberFormat="1" applyFont="1" applyBorder="1" applyProtection="1"/>
    <xf numFmtId="171" fontId="0" fillId="0" borderId="6" xfId="6" applyNumberFormat="1" applyFont="1" applyFill="1" applyBorder="1" applyAlignment="1" applyProtection="1">
      <alignment horizontal="right" vertical="top"/>
    </xf>
    <xf numFmtId="0" fontId="0" fillId="0" borderId="0" xfId="0" applyBorder="1" applyAlignment="1" applyProtection="1">
      <alignment vertical="top"/>
    </xf>
    <xf numFmtId="1" fontId="0" fillId="0" borderId="5" xfId="0" applyNumberFormat="1" applyFill="1" applyBorder="1" applyAlignment="1" applyProtection="1">
      <alignment horizontal="center" vertical="top"/>
    </xf>
    <xf numFmtId="0" fontId="8" fillId="0" borderId="0" xfId="0" applyFont="1" applyBorder="1" applyAlignment="1" applyProtection="1">
      <alignment horizontal="left" vertical="top"/>
    </xf>
    <xf numFmtId="0" fontId="8" fillId="0" borderId="0" xfId="0" applyFont="1" applyFill="1" applyBorder="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xf>
    <xf numFmtId="0" fontId="0" fillId="0" borderId="0" xfId="0" applyBorder="1" applyAlignment="1" applyProtection="1">
      <alignment horizontal="left" vertical="top"/>
    </xf>
    <xf numFmtId="172" fontId="0" fillId="0" borderId="0" xfId="0" applyNumberFormat="1" applyBorder="1" applyProtection="1"/>
    <xf numFmtId="171" fontId="0" fillId="0" borderId="0" xfId="6" applyNumberFormat="1" applyFont="1" applyFill="1" applyBorder="1" applyAlignment="1" applyProtection="1">
      <alignment horizontal="right" vertical="top"/>
    </xf>
    <xf numFmtId="171" fontId="3" fillId="7" borderId="0" xfId="6" applyNumberFormat="1" applyFont="1" applyFill="1"/>
    <xf numFmtId="0" fontId="3" fillId="7" borderId="0" xfId="3" applyFill="1"/>
    <xf numFmtId="171" fontId="0" fillId="0" borderId="0" xfId="0" applyNumberFormat="1" applyBorder="1" applyProtection="1"/>
    <xf numFmtId="0" fontId="8" fillId="0" borderId="0" xfId="3" applyFont="1" applyBorder="1" applyAlignment="1" applyProtection="1">
      <alignment horizontal="left"/>
    </xf>
    <xf numFmtId="0" fontId="0" fillId="0" borderId="2" xfId="0" applyBorder="1" applyProtection="1"/>
    <xf numFmtId="0" fontId="0" fillId="0" borderId="0" xfId="0" applyFill="1" applyBorder="1" applyAlignment="1" applyProtection="1">
      <alignment vertical="top"/>
    </xf>
    <xf numFmtId="1" fontId="0" fillId="0" borderId="0" xfId="0" applyNumberFormat="1" applyFill="1" applyBorder="1" applyAlignment="1" applyProtection="1">
      <alignment horizontal="center" vertical="top"/>
    </xf>
    <xf numFmtId="1" fontId="6" fillId="0" borderId="13" xfId="0" applyNumberFormat="1" applyFont="1" applyFill="1" applyBorder="1" applyAlignment="1" applyProtection="1">
      <alignment horizontal="center"/>
    </xf>
    <xf numFmtId="0" fontId="0" fillId="0" borderId="5" xfId="0" applyBorder="1" applyAlignment="1" applyProtection="1">
      <alignment horizontal="left" vertical="top"/>
    </xf>
    <xf numFmtId="1" fontId="6" fillId="0" borderId="6" xfId="0" applyNumberFormat="1" applyFont="1" applyFill="1" applyBorder="1" applyAlignment="1" applyProtection="1">
      <alignment horizontal="center"/>
    </xf>
    <xf numFmtId="0" fontId="4" fillId="8" borderId="15" xfId="0" applyFont="1" applyFill="1" applyBorder="1" applyAlignment="1" applyProtection="1">
      <alignment horizontal="center" vertical="center"/>
    </xf>
    <xf numFmtId="0" fontId="4" fillId="8" borderId="19" xfId="0" applyFont="1" applyFill="1" applyBorder="1" applyAlignment="1" applyProtection="1">
      <alignment horizontal="center" vertical="center"/>
    </xf>
    <xf numFmtId="0" fontId="4" fillId="8" borderId="15" xfId="0" applyFont="1" applyFill="1" applyBorder="1" applyAlignment="1" applyProtection="1">
      <alignment horizontal="center" vertical="center" wrapText="1"/>
    </xf>
    <xf numFmtId="0" fontId="6" fillId="0" borderId="4" xfId="0" applyFont="1" applyBorder="1" applyProtection="1"/>
    <xf numFmtId="0" fontId="6" fillId="0" borderId="14" xfId="0" applyFont="1" applyBorder="1" applyProtection="1"/>
    <xf numFmtId="0" fontId="6" fillId="0" borderId="2" xfId="0" applyFont="1" applyFill="1" applyBorder="1" applyProtection="1"/>
    <xf numFmtId="0" fontId="6" fillId="0" borderId="3" xfId="0" applyFont="1" applyFill="1" applyBorder="1" applyProtection="1"/>
    <xf numFmtId="0" fontId="4" fillId="0" borderId="5" xfId="0" applyFont="1" applyFill="1" applyBorder="1" applyProtection="1"/>
    <xf numFmtId="0" fontId="4" fillId="0" borderId="14" xfId="0" applyFont="1" applyFill="1" applyBorder="1" applyAlignment="1" applyProtection="1">
      <alignment horizontal="center"/>
    </xf>
    <xf numFmtId="171" fontId="0" fillId="0" borderId="5" xfId="5" applyNumberFormat="1" applyFont="1" applyFill="1" applyBorder="1" applyAlignment="1" applyProtection="1">
      <alignment horizontal="right" vertical="top"/>
    </xf>
    <xf numFmtId="171" fontId="0" fillId="0" borderId="14" xfId="5" applyNumberFormat="1" applyFont="1" applyFill="1" applyBorder="1" applyAlignment="1" applyProtection="1">
      <alignment horizontal="right"/>
    </xf>
    <xf numFmtId="1" fontId="6" fillId="0" borderId="3" xfId="0" applyNumberFormat="1" applyFont="1" applyFill="1" applyBorder="1" applyAlignment="1" applyProtection="1">
      <alignment horizontal="right"/>
    </xf>
    <xf numFmtId="0" fontId="4" fillId="8" borderId="20" xfId="0" applyFont="1" applyFill="1" applyBorder="1" applyAlignment="1" applyProtection="1">
      <alignment horizontal="center" vertical="center" wrapText="1"/>
    </xf>
    <xf numFmtId="0" fontId="4" fillId="0" borderId="12" xfId="0" applyFont="1" applyBorder="1" applyProtection="1"/>
    <xf numFmtId="1" fontId="6" fillId="0" borderId="14" xfId="0" applyNumberFormat="1" applyFont="1" applyFill="1" applyBorder="1" applyAlignment="1" applyProtection="1">
      <alignment horizontal="right"/>
    </xf>
    <xf numFmtId="1" fontId="6" fillId="0" borderId="2" xfId="0" applyNumberFormat="1" applyFont="1" applyFill="1" applyBorder="1" applyAlignment="1" applyProtection="1">
      <alignment horizontal="right"/>
    </xf>
    <xf numFmtId="0" fontId="4" fillId="0" borderId="3" xfId="0" applyFont="1" applyBorder="1" applyProtection="1"/>
    <xf numFmtId="0" fontId="4" fillId="0" borderId="2" xfId="0" applyFont="1" applyBorder="1" applyAlignment="1" applyProtection="1">
      <alignment horizontal="center"/>
    </xf>
    <xf numFmtId="0" fontId="0" fillId="0" borderId="1" xfId="0" applyBorder="1" applyAlignment="1" applyProtection="1">
      <alignment vertical="top"/>
    </xf>
    <xf numFmtId="0" fontId="3" fillId="0" borderId="0" xfId="0" applyFont="1" applyFill="1" applyBorder="1" applyAlignment="1" applyProtection="1"/>
    <xf numFmtId="0" fontId="0" fillId="0" borderId="5" xfId="0" applyBorder="1" applyAlignment="1" applyProtection="1">
      <alignment horizontal="left"/>
    </xf>
    <xf numFmtId="0" fontId="3" fillId="5" borderId="6" xfId="0" applyFont="1" applyFill="1" applyBorder="1" applyProtection="1">
      <protection locked="0"/>
    </xf>
    <xf numFmtId="0" fontId="0" fillId="0" borderId="14" xfId="0" applyBorder="1" applyProtection="1"/>
    <xf numFmtId="0" fontId="12" fillId="8" borderId="16" xfId="3" applyFont="1" applyFill="1" applyBorder="1" applyAlignment="1" applyProtection="1">
      <alignment horizontal="center"/>
    </xf>
    <xf numFmtId="165" fontId="12" fillId="0" borderId="19" xfId="3" applyNumberFormat="1" applyFont="1" applyFill="1" applyBorder="1" applyAlignment="1" applyProtection="1">
      <alignment vertical="center"/>
    </xf>
    <xf numFmtId="165" fontId="12" fillId="0" borderId="22" xfId="3" applyNumberFormat="1" applyFont="1" applyFill="1" applyBorder="1" applyAlignment="1" applyProtection="1">
      <alignment vertical="center"/>
    </xf>
    <xf numFmtId="9" fontId="9" fillId="0" borderId="0" xfId="4" applyFont="1" applyAlignment="1">
      <alignment horizontal="left"/>
    </xf>
    <xf numFmtId="0" fontId="3" fillId="5" borderId="0" xfId="0" applyFont="1" applyFill="1" applyBorder="1" applyAlignment="1" applyProtection="1">
      <alignment horizontal="left" vertical="top"/>
      <protection locked="0"/>
    </xf>
    <xf numFmtId="0" fontId="0" fillId="5" borderId="6" xfId="0" applyFill="1" applyBorder="1" applyAlignment="1" applyProtection="1">
      <alignment vertical="top"/>
      <protection locked="0"/>
    </xf>
    <xf numFmtId="2" fontId="2" fillId="5" borderId="5" xfId="0" applyNumberFormat="1" applyFont="1" applyFill="1" applyBorder="1" applyAlignment="1" applyProtection="1">
      <alignment horizontal="center" vertical="top"/>
      <protection locked="0"/>
    </xf>
    <xf numFmtId="1" fontId="0" fillId="5" borderId="5" xfId="0" applyNumberFormat="1" applyFill="1" applyBorder="1" applyAlignment="1" applyProtection="1">
      <alignment horizontal="center" vertical="top"/>
      <protection locked="0"/>
    </xf>
    <xf numFmtId="1" fontId="0" fillId="5" borderId="0" xfId="0" applyNumberFormat="1" applyFill="1" applyBorder="1" applyAlignment="1" applyProtection="1">
      <alignment horizontal="center" vertical="top"/>
      <protection locked="0"/>
    </xf>
    <xf numFmtId="0" fontId="4" fillId="5" borderId="25" xfId="0" applyFont="1" applyFill="1" applyBorder="1" applyProtection="1"/>
    <xf numFmtId="9" fontId="2" fillId="0" borderId="0" xfId="0" applyNumberFormat="1" applyFont="1" applyFill="1" applyBorder="1" applyAlignment="1" applyProtection="1">
      <alignment horizontal="center" vertical="top"/>
    </xf>
    <xf numFmtId="1" fontId="6" fillId="0" borderId="14" xfId="0" applyNumberFormat="1" applyFont="1" applyFill="1" applyBorder="1" applyAlignment="1" applyProtection="1">
      <alignment horizontal="center"/>
    </xf>
    <xf numFmtId="1" fontId="6" fillId="0" borderId="2" xfId="0" applyNumberFormat="1" applyFont="1" applyFill="1" applyBorder="1" applyAlignment="1" applyProtection="1">
      <alignment horizontal="center"/>
    </xf>
    <xf numFmtId="169" fontId="0" fillId="0" borderId="0" xfId="0" applyNumberFormat="1" applyBorder="1" applyAlignment="1" applyProtection="1">
      <alignment horizontal="center"/>
    </xf>
    <xf numFmtId="171" fontId="0" fillId="5" borderId="5" xfId="6" applyNumberFormat="1" applyFont="1" applyFill="1" applyBorder="1" applyAlignment="1" applyProtection="1">
      <alignment horizontal="right"/>
      <protection locked="0"/>
    </xf>
    <xf numFmtId="171" fontId="0" fillId="5" borderId="0" xfId="6" applyNumberFormat="1" applyFont="1" applyFill="1" applyBorder="1" applyAlignment="1" applyProtection="1">
      <alignment horizontal="right"/>
      <protection locked="0"/>
    </xf>
    <xf numFmtId="0" fontId="0" fillId="5" borderId="0" xfId="0" applyFill="1" applyBorder="1" applyProtection="1">
      <protection locked="0"/>
    </xf>
    <xf numFmtId="169" fontId="0" fillId="0" borderId="0" xfId="0" applyNumberFormat="1" applyBorder="1" applyAlignment="1" applyProtection="1">
      <alignment horizontal="left"/>
    </xf>
    <xf numFmtId="2" fontId="2" fillId="0" borderId="5" xfId="0" applyNumberFormat="1" applyFont="1" applyFill="1" applyBorder="1" applyAlignment="1" applyProtection="1">
      <alignment horizontal="center" vertical="top"/>
      <protection locked="0"/>
    </xf>
    <xf numFmtId="0" fontId="0" fillId="0" borderId="1" xfId="0" applyFill="1" applyBorder="1" applyAlignment="1" applyProtection="1">
      <alignment vertical="top"/>
    </xf>
    <xf numFmtId="0" fontId="6" fillId="0" borderId="5" xfId="0" applyFont="1" applyFill="1" applyBorder="1" applyAlignment="1" applyProtection="1">
      <alignment horizontal="left" vertical="top"/>
    </xf>
    <xf numFmtId="171" fontId="3" fillId="0" borderId="5" xfId="5" applyNumberFormat="1" applyFont="1" applyFill="1" applyBorder="1" applyAlignment="1" applyProtection="1">
      <alignment vertical="top"/>
    </xf>
    <xf numFmtId="2" fontId="2" fillId="0" borderId="5" xfId="0" applyNumberFormat="1"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0" fillId="0" borderId="6" xfId="0" applyFill="1" applyBorder="1" applyAlignment="1" applyProtection="1">
      <alignment vertical="top"/>
    </xf>
    <xf numFmtId="9" fontId="2" fillId="5" borderId="0" xfId="0" applyNumberFormat="1" applyFont="1" applyFill="1" applyBorder="1" applyAlignment="1" applyProtection="1">
      <alignment horizontal="center"/>
      <protection locked="0"/>
    </xf>
    <xf numFmtId="169" fontId="0" fillId="0" borderId="0" xfId="0" applyNumberFormat="1" applyBorder="1" applyAlignment="1" applyProtection="1">
      <alignment horizontal="center"/>
    </xf>
    <xf numFmtId="171" fontId="3" fillId="0" borderId="0" xfId="5" applyNumberFormat="1" applyFont="1" applyFill="1" applyBorder="1" applyProtection="1"/>
    <xf numFmtId="171" fontId="3" fillId="0" borderId="0" xfId="5" applyNumberFormat="1" applyFont="1" applyBorder="1" applyProtection="1"/>
    <xf numFmtId="169" fontId="0" fillId="0" borderId="0" xfId="0" applyNumberFormat="1" applyBorder="1" applyAlignment="1" applyProtection="1">
      <alignment horizontal="center"/>
    </xf>
    <xf numFmtId="169" fontId="0" fillId="0" borderId="2" xfId="0" applyNumberFormat="1" applyBorder="1" applyAlignment="1" applyProtection="1">
      <alignment horizontal="center"/>
    </xf>
    <xf numFmtId="2" fontId="6" fillId="0" borderId="0"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0" fontId="4" fillId="8" borderId="13"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xf>
    <xf numFmtId="9" fontId="1" fillId="5" borderId="0" xfId="0" applyNumberFormat="1" applyFont="1" applyFill="1" applyBorder="1" applyAlignment="1" applyProtection="1">
      <alignment horizontal="center" vertical="top"/>
      <protection locked="0"/>
    </xf>
    <xf numFmtId="171" fontId="3" fillId="0" borderId="0" xfId="6" applyNumberFormat="1" applyFont="1" applyBorder="1" applyAlignment="1" applyProtection="1">
      <alignment horizontal="right"/>
    </xf>
    <xf numFmtId="0" fontId="4" fillId="8" borderId="17" xfId="0" applyFont="1" applyFill="1" applyBorder="1" applyAlignment="1" applyProtection="1">
      <alignment horizontal="center" vertical="center" wrapText="1"/>
    </xf>
    <xf numFmtId="171" fontId="0" fillId="0" borderId="5" xfId="6" applyNumberFormat="1" applyFont="1" applyFill="1" applyBorder="1" applyAlignment="1" applyProtection="1">
      <alignment horizontal="center" vertical="top"/>
    </xf>
    <xf numFmtId="171" fontId="0" fillId="0" borderId="0" xfId="6" applyNumberFormat="1" applyFont="1" applyFill="1" applyBorder="1" applyAlignment="1" applyProtection="1">
      <alignment horizontal="center" vertical="top"/>
    </xf>
    <xf numFmtId="171" fontId="0" fillId="0" borderId="8" xfId="6" applyNumberFormat="1" applyFont="1" applyFill="1" applyBorder="1" applyAlignment="1" applyProtection="1">
      <alignment horizontal="right" vertical="top"/>
    </xf>
    <xf numFmtId="171" fontId="0" fillId="0" borderId="26" xfId="6" applyNumberFormat="1" applyFont="1" applyFill="1" applyBorder="1" applyAlignment="1" applyProtection="1">
      <alignment horizontal="right" vertical="top"/>
    </xf>
    <xf numFmtId="0" fontId="3" fillId="5" borderId="6" xfId="0" applyFont="1" applyFill="1" applyBorder="1" applyAlignment="1" applyProtection="1">
      <alignment vertical="top"/>
      <protection locked="0"/>
    </xf>
    <xf numFmtId="0" fontId="4" fillId="8" borderId="29" xfId="0" applyFont="1" applyFill="1" applyBorder="1" applyAlignment="1" applyProtection="1">
      <alignment horizontal="center" vertical="center"/>
    </xf>
    <xf numFmtId="0" fontId="4" fillId="8" borderId="13" xfId="0" applyFont="1" applyFill="1" applyBorder="1" applyAlignment="1" applyProtection="1">
      <alignment vertical="center" wrapText="1"/>
    </xf>
    <xf numFmtId="0" fontId="4" fillId="8" borderId="2" xfId="0" applyFont="1" applyFill="1" applyBorder="1" applyAlignment="1" applyProtection="1">
      <alignment vertical="center" wrapText="1"/>
    </xf>
    <xf numFmtId="0" fontId="4" fillId="8" borderId="2" xfId="0" applyFont="1" applyFill="1" applyBorder="1" applyAlignment="1" applyProtection="1">
      <alignment horizontal="center" vertical="center" wrapText="1"/>
    </xf>
    <xf numFmtId="0" fontId="12" fillId="0" borderId="0" xfId="0" applyFont="1" applyBorder="1" applyProtection="1"/>
    <xf numFmtId="169" fontId="3" fillId="0" borderId="0" xfId="0" applyNumberFormat="1" applyFont="1" applyBorder="1" applyAlignment="1" applyProtection="1">
      <alignment horizontal="center"/>
    </xf>
    <xf numFmtId="169" fontId="3" fillId="0" borderId="0" xfId="0" applyNumberFormat="1" applyFont="1" applyFill="1" applyBorder="1" applyAlignment="1" applyProtection="1">
      <alignment horizontal="left"/>
    </xf>
    <xf numFmtId="169" fontId="3" fillId="0" borderId="6" xfId="0" applyNumberFormat="1" applyFont="1" applyBorder="1" applyAlignment="1" applyProtection="1">
      <alignment horizontal="center"/>
    </xf>
    <xf numFmtId="0" fontId="3" fillId="0" borderId="5" xfId="0" applyFont="1" applyBorder="1" applyProtection="1"/>
    <xf numFmtId="0" fontId="12" fillId="0" borderId="5" xfId="0" applyFont="1" applyBorder="1" applyProtection="1"/>
    <xf numFmtId="0" fontId="9" fillId="0" borderId="5" xfId="0" applyFont="1" applyBorder="1" applyProtection="1"/>
    <xf numFmtId="0" fontId="9" fillId="0" borderId="0" xfId="0" applyFont="1" applyBorder="1" applyProtection="1"/>
    <xf numFmtId="169" fontId="9" fillId="0" borderId="0" xfId="0" applyNumberFormat="1" applyFont="1" applyBorder="1" applyAlignment="1" applyProtection="1">
      <alignment horizontal="center"/>
    </xf>
    <xf numFmtId="3" fontId="9" fillId="0" borderId="0" xfId="0" applyNumberFormat="1" applyFont="1" applyBorder="1" applyAlignment="1" applyProtection="1">
      <alignment horizontal="right"/>
    </xf>
    <xf numFmtId="0" fontId="4" fillId="0" borderId="0" xfId="0" applyFont="1" applyFill="1" applyBorder="1" applyProtection="1"/>
    <xf numFmtId="169" fontId="3" fillId="0" borderId="0" xfId="0" applyNumberFormat="1" applyFont="1" applyFill="1" applyBorder="1" applyAlignment="1" applyProtection="1">
      <alignment horizontal="center"/>
    </xf>
    <xf numFmtId="0" fontId="3" fillId="0" borderId="5" xfId="0" applyFont="1" applyFill="1" applyBorder="1" applyAlignment="1" applyProtection="1"/>
    <xf numFmtId="9" fontId="3" fillId="0" borderId="0" xfId="0" applyNumberFormat="1" applyFont="1" applyFill="1" applyBorder="1" applyProtection="1">
      <protection locked="0"/>
    </xf>
    <xf numFmtId="9" fontId="3" fillId="0" borderId="0" xfId="0" applyNumberFormat="1" applyFont="1" applyFill="1" applyBorder="1" applyAlignment="1" applyProtection="1">
      <alignment horizontal="center"/>
    </xf>
    <xf numFmtId="169" fontId="0" fillId="0" borderId="2" xfId="0" applyNumberFormat="1" applyFill="1" applyBorder="1" applyAlignment="1" applyProtection="1">
      <alignment horizontal="center"/>
    </xf>
    <xf numFmtId="169" fontId="3" fillId="8" borderId="13" xfId="0" applyNumberFormat="1" applyFont="1" applyFill="1" applyBorder="1" applyAlignment="1" applyProtection="1">
      <alignment horizontal="center"/>
    </xf>
    <xf numFmtId="169" fontId="3" fillId="8" borderId="2" xfId="0" applyNumberFormat="1" applyFont="1" applyFill="1" applyBorder="1" applyAlignment="1" applyProtection="1">
      <alignment horizontal="center"/>
    </xf>
    <xf numFmtId="169" fontId="3" fillId="0" borderId="0" xfId="0" applyNumberFormat="1" applyFont="1" applyAlignment="1" applyProtection="1">
      <alignment horizontal="center"/>
    </xf>
    <xf numFmtId="0" fontId="4" fillId="0" borderId="0" xfId="0" applyFont="1" applyBorder="1" applyAlignment="1" applyProtection="1">
      <alignment horizontal="right"/>
    </xf>
    <xf numFmtId="169"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right"/>
    </xf>
    <xf numFmtId="169" fontId="4" fillId="0" borderId="0" xfId="0" applyNumberFormat="1" applyFont="1" applyFill="1" applyBorder="1" applyAlignment="1" applyProtection="1">
      <alignment horizontal="left"/>
    </xf>
    <xf numFmtId="169" fontId="4" fillId="0" borderId="6" xfId="0" applyNumberFormat="1" applyFont="1" applyBorder="1" applyAlignment="1" applyProtection="1">
      <alignment horizontal="center"/>
    </xf>
    <xf numFmtId="0" fontId="0" fillId="0" borderId="2" xfId="0" applyBorder="1" applyAlignment="1" applyProtection="1">
      <alignment horizontal="right"/>
    </xf>
    <xf numFmtId="3" fontId="0" fillId="0" borderId="2" xfId="0" applyNumberFormat="1" applyBorder="1" applyAlignment="1" applyProtection="1">
      <alignment horizontal="right"/>
    </xf>
    <xf numFmtId="169" fontId="0" fillId="0" borderId="2" xfId="0" applyNumberFormat="1" applyFill="1" applyBorder="1" applyAlignment="1" applyProtection="1">
      <alignment horizontal="left"/>
    </xf>
    <xf numFmtId="0" fontId="3" fillId="5" borderId="0" xfId="0" applyFont="1" applyFill="1" applyBorder="1" applyProtection="1">
      <protection locked="0"/>
    </xf>
    <xf numFmtId="0" fontId="3" fillId="0" borderId="6" xfId="0" applyFont="1" applyFill="1" applyBorder="1" applyProtection="1"/>
    <xf numFmtId="0" fontId="1" fillId="5" borderId="0" xfId="0" applyNumberFormat="1" applyFont="1" applyFill="1" applyBorder="1" applyAlignment="1" applyProtection="1">
      <alignment horizontal="center" vertical="top"/>
      <protection locked="0"/>
    </xf>
    <xf numFmtId="16" fontId="1" fillId="5" borderId="0" xfId="0" applyNumberFormat="1" applyFont="1" applyFill="1" applyBorder="1" applyAlignment="1" applyProtection="1">
      <alignment horizontal="center" vertical="top"/>
      <protection locked="0"/>
    </xf>
    <xf numFmtId="171" fontId="0" fillId="0" borderId="6" xfId="0" applyNumberFormat="1" applyBorder="1" applyProtection="1"/>
    <xf numFmtId="0" fontId="0" fillId="0" borderId="2" xfId="0" applyBorder="1" applyAlignment="1" applyProtection="1">
      <alignment horizontal="left"/>
    </xf>
    <xf numFmtId="0" fontId="0" fillId="0" borderId="3" xfId="0" applyBorder="1" applyProtection="1"/>
    <xf numFmtId="169" fontId="3" fillId="0" borderId="12" xfId="0" applyNumberFormat="1" applyFont="1" applyBorder="1" applyAlignment="1" applyProtection="1">
      <alignment horizontal="center"/>
    </xf>
    <xf numFmtId="0" fontId="9" fillId="0" borderId="30" xfId="0" applyFont="1" applyBorder="1" applyProtection="1"/>
    <xf numFmtId="169" fontId="3" fillId="0" borderId="31" xfId="0" applyNumberFormat="1" applyFont="1" applyFill="1" applyBorder="1" applyAlignment="1" applyProtection="1">
      <alignment horizontal="left"/>
    </xf>
    <xf numFmtId="0" fontId="9" fillId="0" borderId="31" xfId="0" applyFont="1" applyBorder="1" applyProtection="1"/>
    <xf numFmtId="169" fontId="3" fillId="0" borderId="31" xfId="0" applyNumberFormat="1" applyFont="1" applyBorder="1" applyAlignment="1" applyProtection="1">
      <alignment horizontal="center"/>
    </xf>
    <xf numFmtId="169" fontId="3" fillId="0" borderId="32" xfId="0" applyNumberFormat="1" applyFont="1" applyBorder="1" applyAlignment="1" applyProtection="1">
      <alignment horizontal="center"/>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171" fontId="0" fillId="0" borderId="6" xfId="0" applyNumberFormat="1" applyBorder="1" applyAlignment="1" applyProtection="1">
      <alignment horizontal="center" vertical="top"/>
    </xf>
    <xf numFmtId="171" fontId="0" fillId="0" borderId="5" xfId="5" applyNumberFormat="1" applyFont="1" applyFill="1" applyBorder="1" applyAlignment="1" applyProtection="1">
      <alignment horizontal="left" vertical="center" indent="1"/>
    </xf>
    <xf numFmtId="171" fontId="0" fillId="0" borderId="0" xfId="6" applyNumberFormat="1" applyFont="1" applyFill="1" applyBorder="1" applyAlignment="1" applyProtection="1">
      <alignment horizontal="left" vertical="center" indent="1"/>
    </xf>
    <xf numFmtId="0" fontId="20" fillId="0" borderId="0" xfId="0" applyFont="1"/>
    <xf numFmtId="0" fontId="21" fillId="0" borderId="0" xfId="0" applyFont="1"/>
    <xf numFmtId="0" fontId="22" fillId="0" borderId="0" xfId="0" applyFont="1"/>
    <xf numFmtId="0" fontId="22" fillId="2" borderId="0" xfId="0" applyFont="1" applyFill="1" applyAlignment="1">
      <alignment horizontal="center"/>
    </xf>
    <xf numFmtId="171" fontId="21" fillId="0" borderId="0" xfId="6" applyNumberFormat="1" applyFont="1"/>
    <xf numFmtId="171" fontId="21" fillId="0" borderId="0" xfId="6" applyNumberFormat="1" applyFont="1" applyAlignment="1">
      <alignment horizontal="center"/>
    </xf>
    <xf numFmtId="0" fontId="21" fillId="9" borderId="0" xfId="0" applyFont="1" applyFill="1"/>
    <xf numFmtId="0" fontId="20" fillId="2" borderId="0" xfId="3" applyFont="1" applyFill="1"/>
    <xf numFmtId="0" fontId="21" fillId="2" borderId="0" xfId="3" applyFont="1" applyFill="1"/>
    <xf numFmtId="0" fontId="22" fillId="2" borderId="0" xfId="3" applyFont="1" applyFill="1" applyAlignment="1">
      <alignment horizontal="center"/>
    </xf>
    <xf numFmtId="0" fontId="21" fillId="0" borderId="0" xfId="3" applyFont="1"/>
    <xf numFmtId="0" fontId="22" fillId="2" borderId="0" xfId="3" applyFont="1" applyFill="1"/>
    <xf numFmtId="0" fontId="22" fillId="0" borderId="0" xfId="3" applyFont="1"/>
    <xf numFmtId="168" fontId="21" fillId="0" borderId="0" xfId="5" applyNumberFormat="1" applyFont="1" applyAlignment="1">
      <alignment horizontal="left"/>
    </xf>
    <xf numFmtId="168" fontId="21" fillId="7" borderId="0" xfId="5" applyNumberFormat="1" applyFont="1" applyFill="1" applyAlignment="1">
      <alignment horizontal="left"/>
    </xf>
    <xf numFmtId="171" fontId="21" fillId="7" borderId="0" xfId="6" applyNumberFormat="1" applyFont="1" applyFill="1"/>
    <xf numFmtId="174" fontId="21" fillId="0" borderId="0" xfId="5" applyNumberFormat="1" applyFont="1" applyAlignment="1">
      <alignment horizontal="left"/>
    </xf>
    <xf numFmtId="171" fontId="21" fillId="0" borderId="0" xfId="5" applyNumberFormat="1" applyFont="1" applyAlignment="1">
      <alignment horizontal="center"/>
    </xf>
    <xf numFmtId="0" fontId="23" fillId="0" borderId="0" xfId="3" applyFont="1"/>
    <xf numFmtId="168" fontId="23" fillId="0" borderId="0" xfId="5" applyNumberFormat="1" applyFont="1" applyAlignment="1">
      <alignment horizontal="left"/>
    </xf>
    <xf numFmtId="0" fontId="21" fillId="0" borderId="7" xfId="3" applyFont="1" applyBorder="1"/>
    <xf numFmtId="0" fontId="21" fillId="0" borderId="7" xfId="3" applyFont="1" applyBorder="1" applyAlignment="1">
      <alignment horizontal="center"/>
    </xf>
    <xf numFmtId="168" fontId="21" fillId="0" borderId="0" xfId="5" applyNumberFormat="1" applyFont="1" applyAlignment="1">
      <alignment horizontal="center"/>
    </xf>
    <xf numFmtId="168" fontId="21" fillId="6" borderId="0" xfId="5" applyNumberFormat="1" applyFont="1" applyFill="1" applyAlignment="1">
      <alignment horizontal="left"/>
    </xf>
    <xf numFmtId="49" fontId="9" fillId="0" borderId="0" xfId="3" applyNumberFormat="1" applyFont="1" applyAlignment="1">
      <alignment horizontal="left"/>
    </xf>
    <xf numFmtId="165" fontId="9" fillId="0" borderId="0" xfId="1" applyNumberFormat="1" applyFont="1" applyAlignment="1">
      <alignment horizontal="center"/>
    </xf>
    <xf numFmtId="165" fontId="3" fillId="0" borderId="0" xfId="3" applyNumberFormat="1"/>
    <xf numFmtId="0" fontId="9" fillId="0" borderId="0" xfId="0" applyFont="1" applyProtection="1"/>
    <xf numFmtId="0" fontId="9" fillId="0" borderId="0" xfId="0" applyFont="1" applyAlignment="1" applyProtection="1">
      <alignment horizontal="right"/>
    </xf>
    <xf numFmtId="3" fontId="9" fillId="0" borderId="0" xfId="0" applyNumberFormat="1" applyFont="1" applyAlignment="1" applyProtection="1">
      <alignment horizontal="right"/>
    </xf>
    <xf numFmtId="169" fontId="9" fillId="0" borderId="0" xfId="0" applyNumberFormat="1" applyFont="1" applyAlignment="1" applyProtection="1">
      <alignment horizontal="center"/>
    </xf>
    <xf numFmtId="0" fontId="4" fillId="8" borderId="26" xfId="0" applyFont="1" applyFill="1" applyBorder="1" applyAlignment="1" applyProtection="1">
      <alignment horizontal="center" vertical="center"/>
    </xf>
    <xf numFmtId="0" fontId="4" fillId="8" borderId="14" xfId="0" applyFont="1" applyFill="1" applyBorder="1" applyAlignment="1" applyProtection="1">
      <alignment horizontal="center" vertical="center"/>
    </xf>
    <xf numFmtId="0" fontId="4" fillId="8" borderId="35" xfId="0" applyFont="1" applyFill="1" applyBorder="1" applyAlignment="1" applyProtection="1">
      <alignment horizontal="center" vertical="center"/>
    </xf>
    <xf numFmtId="0" fontId="4" fillId="8" borderId="24" xfId="0" applyFont="1" applyFill="1" applyBorder="1" applyAlignment="1" applyProtection="1">
      <alignment horizontal="center" vertical="center"/>
    </xf>
    <xf numFmtId="175" fontId="3" fillId="0" borderId="0" xfId="6" applyNumberFormat="1" applyFont="1" applyBorder="1" applyAlignment="1"/>
    <xf numFmtId="0" fontId="3" fillId="0" borderId="0" xfId="0" applyFont="1" applyAlignment="1">
      <alignment vertical="center"/>
    </xf>
    <xf numFmtId="0" fontId="0" fillId="0" borderId="0" xfId="0" applyFill="1" applyBorder="1" applyAlignment="1" applyProtection="1">
      <alignment horizontal="left" vertical="top"/>
    </xf>
    <xf numFmtId="171" fontId="0" fillId="0" borderId="8" xfId="5" applyNumberFormat="1" applyFont="1" applyFill="1" applyBorder="1" applyAlignment="1" applyProtection="1">
      <alignment horizontal="right" vertical="top"/>
    </xf>
    <xf numFmtId="171" fontId="0" fillId="0" borderId="26" xfId="5" applyNumberFormat="1" applyFont="1" applyFill="1" applyBorder="1" applyAlignment="1" applyProtection="1">
      <alignment horizontal="right" vertical="top"/>
    </xf>
    <xf numFmtId="0" fontId="4" fillId="8" borderId="36" xfId="0" applyFont="1" applyFill="1" applyBorder="1" applyAlignment="1" applyProtection="1">
      <alignment horizontal="center" vertical="center" wrapText="1"/>
    </xf>
    <xf numFmtId="0" fontId="4" fillId="8" borderId="35" xfId="0" applyFont="1" applyFill="1" applyBorder="1" applyAlignment="1" applyProtection="1">
      <alignment horizontal="center" vertical="center" wrapText="1"/>
    </xf>
    <xf numFmtId="1" fontId="6" fillId="0" borderId="12" xfId="0" applyNumberFormat="1" applyFont="1" applyFill="1" applyBorder="1" applyAlignment="1" applyProtection="1">
      <alignment horizontal="center"/>
    </xf>
    <xf numFmtId="0" fontId="4" fillId="0" borderId="37" xfId="0" applyFont="1" applyBorder="1" applyProtection="1"/>
    <xf numFmtId="0" fontId="3" fillId="0" borderId="0" xfId="0" applyFont="1" applyFill="1" applyBorder="1" applyAlignment="1" applyProtection="1">
      <alignment horizontal="left" vertical="top"/>
      <protection locked="0"/>
    </xf>
    <xf numFmtId="0" fontId="3" fillId="0" borderId="0" xfId="0" applyFont="1" applyFill="1" applyBorder="1" applyProtection="1">
      <protection locked="0"/>
    </xf>
    <xf numFmtId="0" fontId="0" fillId="0" borderId="6" xfId="0" applyFill="1" applyBorder="1" applyAlignment="1" applyProtection="1">
      <alignment vertical="top"/>
      <protection locked="0"/>
    </xf>
    <xf numFmtId="171" fontId="0" fillId="0" borderId="0" xfId="5" applyNumberFormat="1" applyFont="1" applyFill="1" applyBorder="1" applyAlignment="1" applyProtection="1">
      <alignment horizontal="right" vertical="top"/>
    </xf>
    <xf numFmtId="171" fontId="0" fillId="0" borderId="6" xfId="5" applyNumberFormat="1" applyFont="1" applyFill="1" applyBorder="1" applyAlignment="1" applyProtection="1">
      <alignment horizontal="right" vertical="top"/>
    </xf>
    <xf numFmtId="171" fontId="0" fillId="0" borderId="1" xfId="0" applyNumberFormat="1" applyBorder="1" applyAlignment="1" applyProtection="1">
      <alignment vertical="top"/>
    </xf>
    <xf numFmtId="0" fontId="0" fillId="0" borderId="0" xfId="0" applyFill="1" applyBorder="1" applyProtection="1">
      <protection locked="0"/>
    </xf>
    <xf numFmtId="0" fontId="3" fillId="0" borderId="6" xfId="0" applyFont="1" applyFill="1" applyBorder="1" applyAlignment="1" applyProtection="1">
      <alignment vertical="top"/>
      <protection locked="0"/>
    </xf>
    <xf numFmtId="171" fontId="0" fillId="0" borderId="0" xfId="5" applyNumberFormat="1" applyFont="1" applyFill="1" applyBorder="1" applyAlignment="1" applyProtection="1">
      <alignment horizontal="center" vertical="top"/>
    </xf>
    <xf numFmtId="171" fontId="0" fillId="0" borderId="5" xfId="5" applyNumberFormat="1" applyFont="1" applyFill="1" applyBorder="1" applyAlignment="1" applyProtection="1">
      <alignment horizontal="center" vertical="top"/>
    </xf>
    <xf numFmtId="171" fontId="0" fillId="0" borderId="6" xfId="5" applyNumberFormat="1" applyFont="1" applyFill="1" applyBorder="1" applyAlignment="1" applyProtection="1">
      <alignment horizontal="center" vertical="top"/>
    </xf>
    <xf numFmtId="0" fontId="4" fillId="0" borderId="38" xfId="0" applyFont="1" applyBorder="1" applyProtection="1"/>
    <xf numFmtId="171" fontId="4" fillId="0" borderId="8" xfId="5" applyNumberFormat="1" applyFont="1" applyFill="1" applyBorder="1" applyAlignment="1" applyProtection="1">
      <alignment horizontal="right" vertical="top"/>
    </xf>
    <xf numFmtId="171" fontId="4" fillId="0" borderId="9" xfId="5" applyNumberFormat="1" applyFont="1" applyFill="1" applyBorder="1" applyAlignment="1" applyProtection="1">
      <alignment horizontal="right" vertical="top"/>
    </xf>
    <xf numFmtId="171" fontId="4" fillId="0" borderId="11" xfId="5" applyNumberFormat="1" applyFont="1" applyFill="1" applyBorder="1" applyAlignment="1" applyProtection="1">
      <alignment horizontal="right" vertical="top"/>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6" fillId="0" borderId="13" xfId="0" applyFont="1" applyFill="1" applyBorder="1" applyProtection="1"/>
    <xf numFmtId="0" fontId="4" fillId="0" borderId="4" xfId="0" applyFont="1" applyFill="1" applyBorder="1" applyProtection="1"/>
    <xf numFmtId="0" fontId="4" fillId="0" borderId="13" xfId="0" applyFont="1" applyBorder="1" applyProtection="1"/>
    <xf numFmtId="2" fontId="6" fillId="0" borderId="13" xfId="0" applyNumberFormat="1" applyFont="1" applyFill="1" applyBorder="1" applyAlignment="1" applyProtection="1">
      <alignment horizontal="center"/>
    </xf>
    <xf numFmtId="0" fontId="3" fillId="0" borderId="0" xfId="0" applyFont="1" applyFill="1" applyBorder="1" applyAlignment="1" applyProtection="1">
      <protection locked="0"/>
    </xf>
    <xf numFmtId="171" fontId="0" fillId="0" borderId="0" xfId="5" applyNumberFormat="1" applyFont="1" applyFill="1" applyBorder="1" applyAlignment="1" applyProtection="1">
      <alignment horizontal="right"/>
      <protection locked="0"/>
    </xf>
    <xf numFmtId="171" fontId="0" fillId="0" borderId="0" xfId="0" applyNumberFormat="1" applyFill="1" applyBorder="1" applyProtection="1"/>
    <xf numFmtId="0" fontId="9" fillId="0" borderId="14" xfId="0" applyFont="1" applyBorder="1" applyAlignment="1" applyProtection="1">
      <alignment vertical="top"/>
    </xf>
    <xf numFmtId="0" fontId="15" fillId="0" borderId="2" xfId="0" applyFont="1" applyBorder="1" applyAlignment="1" applyProtection="1">
      <alignment vertical="top"/>
    </xf>
    <xf numFmtId="171" fontId="0" fillId="0" borderId="14" xfId="5" applyNumberFormat="1" applyFont="1" applyFill="1" applyBorder="1" applyAlignment="1" applyProtection="1">
      <alignment horizontal="right" vertical="top"/>
    </xf>
    <xf numFmtId="171" fontId="0" fillId="0" borderId="2" xfId="5" applyNumberFormat="1" applyFont="1" applyFill="1" applyBorder="1" applyAlignment="1" applyProtection="1">
      <alignment horizontal="right" vertical="top"/>
    </xf>
    <xf numFmtId="171" fontId="0" fillId="0" borderId="3" xfId="5" applyNumberFormat="1" applyFont="1" applyFill="1" applyBorder="1" applyAlignment="1" applyProtection="1">
      <alignment horizontal="right" vertical="top"/>
    </xf>
    <xf numFmtId="0" fontId="12" fillId="0" borderId="0" xfId="0" applyFont="1" applyBorder="1" applyAlignment="1" applyProtection="1">
      <alignment horizontal="left" vertical="top"/>
    </xf>
    <xf numFmtId="2" fontId="12" fillId="0" borderId="0" xfId="0" applyNumberFormat="1" applyFont="1" applyFill="1" applyBorder="1" applyAlignment="1" applyProtection="1">
      <alignment horizontal="center"/>
    </xf>
    <xf numFmtId="172" fontId="25" fillId="4" borderId="39" xfId="0" applyNumberFormat="1" applyFont="1" applyFill="1" applyBorder="1" applyProtection="1"/>
    <xf numFmtId="165" fontId="12" fillId="0" borderId="0" xfId="0" applyNumberFormat="1" applyFont="1" applyFill="1" applyBorder="1" applyAlignment="1" applyProtection="1">
      <alignment horizontal="right"/>
    </xf>
    <xf numFmtId="0" fontId="12" fillId="0" borderId="0" xfId="0" applyFont="1" applyFill="1" applyBorder="1" applyAlignment="1" applyProtection="1">
      <alignment horizontal="right"/>
    </xf>
    <xf numFmtId="172" fontId="12" fillId="0" borderId="0" xfId="0" applyNumberFormat="1" applyFont="1" applyBorder="1" applyProtection="1"/>
    <xf numFmtId="171" fontId="0" fillId="0" borderId="0" xfId="5" applyNumberFormat="1" applyFont="1" applyProtection="1"/>
    <xf numFmtId="175" fontId="0" fillId="0" borderId="0" xfId="5" applyNumberFormat="1" applyFont="1" applyBorder="1" applyAlignment="1"/>
    <xf numFmtId="0" fontId="4" fillId="8" borderId="4" xfId="0" applyFont="1" applyFill="1" applyBorder="1" applyAlignment="1" applyProtection="1">
      <alignment vertical="center" wrapText="1"/>
    </xf>
    <xf numFmtId="169" fontId="3" fillId="8" borderId="12" xfId="0" applyNumberFormat="1" applyFont="1" applyFill="1" applyBorder="1" applyAlignment="1" applyProtection="1">
      <alignment horizontal="center"/>
    </xf>
    <xf numFmtId="0" fontId="3" fillId="0" borderId="6" xfId="0" applyFont="1" applyFill="1" applyBorder="1" applyAlignment="1" applyProtection="1"/>
    <xf numFmtId="171" fontId="3" fillId="0" borderId="5" xfId="0" applyNumberFormat="1" applyFont="1" applyFill="1" applyBorder="1" applyAlignment="1" applyProtection="1"/>
    <xf numFmtId="0" fontId="4" fillId="8" borderId="40" xfId="0" applyFont="1" applyFill="1" applyBorder="1" applyAlignment="1" applyProtection="1">
      <alignment horizontal="center" vertical="center"/>
    </xf>
    <xf numFmtId="0" fontId="4" fillId="8" borderId="41" xfId="0" applyFont="1" applyFill="1" applyBorder="1" applyAlignment="1" applyProtection="1">
      <alignment horizontal="center" vertical="center"/>
    </xf>
    <xf numFmtId="171" fontId="3" fillId="0" borderId="0" xfId="0" applyNumberFormat="1" applyFont="1" applyFill="1" applyBorder="1" applyAlignment="1" applyProtection="1"/>
    <xf numFmtId="171" fontId="3" fillId="0" borderId="6" xfId="0" applyNumberFormat="1" applyFont="1" applyFill="1" applyBorder="1" applyAlignment="1" applyProtection="1"/>
    <xf numFmtId="0" fontId="4" fillId="0" borderId="0" xfId="0" applyFont="1" applyBorder="1" applyAlignment="1" applyProtection="1">
      <alignment horizontal="left"/>
    </xf>
    <xf numFmtId="171" fontId="4" fillId="0" borderId="0" xfId="5" applyNumberFormat="1" applyFont="1" applyBorder="1" applyProtection="1"/>
    <xf numFmtId="0" fontId="19" fillId="0" borderId="0" xfId="0" applyFont="1" applyBorder="1" applyProtection="1"/>
    <xf numFmtId="175" fontId="0" fillId="0" borderId="0" xfId="6" applyNumberFormat="1" applyFont="1" applyBorder="1" applyAlignment="1"/>
    <xf numFmtId="175" fontId="0" fillId="0" borderId="2" xfId="6" applyNumberFormat="1" applyFont="1" applyBorder="1" applyAlignment="1"/>
    <xf numFmtId="171" fontId="9" fillId="5" borderId="5" xfId="6" applyNumberFormat="1" applyFont="1" applyFill="1" applyBorder="1" applyAlignment="1" applyProtection="1">
      <alignment horizontal="right"/>
      <protection locked="0"/>
    </xf>
    <xf numFmtId="0" fontId="12" fillId="0" borderId="0" xfId="0" applyFont="1" applyAlignment="1">
      <alignment vertical="center"/>
    </xf>
    <xf numFmtId="0" fontId="9" fillId="0" borderId="0" xfId="0" applyFont="1" applyAlignment="1">
      <alignment vertical="center" wrapText="1"/>
    </xf>
    <xf numFmtId="0" fontId="9" fillId="0" borderId="0" xfId="0" applyFont="1" applyBorder="1" applyProtection="1">
      <protection locked="0"/>
    </xf>
    <xf numFmtId="169" fontId="12" fillId="0" borderId="0" xfId="0" applyNumberFormat="1" applyFont="1" applyBorder="1" applyAlignment="1" applyProtection="1">
      <alignment horizontal="center"/>
      <protection locked="0"/>
    </xf>
    <xf numFmtId="169" fontId="9" fillId="0" borderId="0" xfId="0" applyNumberFormat="1" applyFont="1" applyFill="1" applyBorder="1" applyAlignment="1" applyProtection="1">
      <alignment horizontal="left"/>
    </xf>
    <xf numFmtId="0" fontId="9" fillId="0" borderId="0" xfId="0" applyFont="1" applyAlignment="1" applyProtection="1">
      <alignment horizontal="left"/>
    </xf>
    <xf numFmtId="0" fontId="9" fillId="0" borderId="31" xfId="0" applyFont="1" applyBorder="1" applyAlignment="1">
      <alignment vertical="center" wrapText="1"/>
    </xf>
    <xf numFmtId="169" fontId="9" fillId="0" borderId="31" xfId="0" applyNumberFormat="1" applyFont="1" applyFill="1" applyBorder="1" applyAlignment="1" applyProtection="1">
      <alignment horizontal="left"/>
    </xf>
    <xf numFmtId="0" fontId="12" fillId="0" borderId="25" xfId="0" applyFont="1" applyFill="1" applyBorder="1" applyProtection="1"/>
    <xf numFmtId="0" fontId="3"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applyAlignment="1">
      <alignment horizontal="left" vertical="top" wrapText="1" indent="1"/>
    </xf>
    <xf numFmtId="0" fontId="8" fillId="5" borderId="0" xfId="0" applyFont="1" applyFill="1" applyBorder="1" applyAlignment="1" applyProtection="1">
      <alignment horizontal="left" vertical="top" wrapText="1"/>
      <protection locked="0"/>
    </xf>
    <xf numFmtId="0" fontId="4" fillId="8" borderId="8" xfId="0" applyFont="1" applyFill="1" applyBorder="1" applyAlignment="1" applyProtection="1">
      <alignment horizontal="center" vertical="center"/>
    </xf>
    <xf numFmtId="0" fontId="0" fillId="0" borderId="9" xfId="0" applyBorder="1" applyAlignment="1"/>
    <xf numFmtId="0" fontId="0" fillId="0" borderId="11" xfId="0" applyBorder="1" applyAlignment="1"/>
    <xf numFmtId="0" fontId="9" fillId="0" borderId="0" xfId="0" applyFont="1" applyAlignment="1">
      <alignment vertical="center" wrapText="1"/>
    </xf>
    <xf numFmtId="0" fontId="9" fillId="0" borderId="0" xfId="0" applyFont="1" applyAlignment="1"/>
    <xf numFmtId="0" fontId="13" fillId="3" borderId="8" xfId="0" applyFont="1" applyFill="1" applyBorder="1" applyAlignment="1" applyProtection="1">
      <alignment horizontal="left"/>
    </xf>
    <xf numFmtId="0" fontId="13" fillId="3" borderId="9" xfId="0" applyFont="1" applyFill="1" applyBorder="1" applyAlignment="1" applyProtection="1">
      <alignment horizontal="left"/>
    </xf>
    <xf numFmtId="0" fontId="13" fillId="3" borderId="11" xfId="0" applyFont="1" applyFill="1" applyBorder="1" applyAlignment="1" applyProtection="1">
      <alignment horizontal="left"/>
    </xf>
    <xf numFmtId="0" fontId="4" fillId="8" borderId="16" xfId="0" applyFont="1" applyFill="1" applyBorder="1" applyAlignment="1" applyProtection="1">
      <alignment horizontal="left" vertical="center"/>
    </xf>
    <xf numFmtId="0" fontId="4" fillId="8" borderId="17" xfId="0" applyFont="1" applyFill="1" applyBorder="1" applyAlignment="1" applyProtection="1">
      <alignment horizontal="left" vertical="center"/>
    </xf>
    <xf numFmtId="0" fontId="4" fillId="8" borderId="19"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4" fillId="8" borderId="16" xfId="0" applyFont="1" applyFill="1" applyBorder="1" applyAlignment="1" applyProtection="1">
      <alignment horizontal="center" vertical="center" wrapText="1"/>
    </xf>
    <xf numFmtId="0" fontId="4" fillId="8" borderId="19" xfId="0" applyFont="1" applyFill="1" applyBorder="1" applyAlignment="1" applyProtection="1">
      <alignment horizontal="center" vertical="center" wrapText="1"/>
    </xf>
    <xf numFmtId="0" fontId="4" fillId="8" borderId="18" xfId="0" applyFont="1" applyFill="1" applyBorder="1" applyAlignment="1" applyProtection="1">
      <alignment horizontal="left" vertical="center"/>
    </xf>
    <xf numFmtId="0" fontId="4" fillId="8" borderId="20" xfId="0" applyFont="1" applyFill="1" applyBorder="1" applyAlignment="1" applyProtection="1">
      <alignment horizontal="left" vertical="center"/>
    </xf>
    <xf numFmtId="0" fontId="4" fillId="8" borderId="17" xfId="0" applyFont="1" applyFill="1" applyBorder="1" applyAlignment="1" applyProtection="1">
      <alignment horizontal="center" vertical="center" wrapText="1"/>
    </xf>
    <xf numFmtId="0" fontId="4" fillId="8" borderId="23"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8" borderId="27" xfId="0" applyFont="1" applyFill="1" applyBorder="1" applyAlignment="1" applyProtection="1">
      <alignment horizontal="left" vertical="center" wrapText="1"/>
    </xf>
    <xf numFmtId="0" fontId="4" fillId="8" borderId="28" xfId="0" applyFont="1" applyFill="1" applyBorder="1" applyAlignment="1" applyProtection="1">
      <alignment horizontal="left" vertical="center" wrapText="1"/>
    </xf>
    <xf numFmtId="0" fontId="12" fillId="0" borderId="0" xfId="0" applyFont="1" applyAlignment="1">
      <alignment vertical="center" wrapText="1"/>
    </xf>
    <xf numFmtId="0" fontId="12" fillId="0" borderId="0" xfId="0" applyFont="1" applyAlignment="1"/>
    <xf numFmtId="0" fontId="4" fillId="8" borderId="33"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wrapText="1"/>
    </xf>
    <xf numFmtId="0" fontId="0" fillId="0" borderId="21" xfId="0" applyBorder="1" applyAlignment="1">
      <alignment horizontal="center" vertical="center" wrapText="1"/>
    </xf>
    <xf numFmtId="0" fontId="4" fillId="8" borderId="13"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4" fillId="8" borderId="34" xfId="0" applyFont="1" applyFill="1" applyBorder="1" applyAlignment="1" applyProtection="1">
      <alignment horizontal="center" vertical="center"/>
    </xf>
    <xf numFmtId="0" fontId="0" fillId="0" borderId="21" xfId="0" applyBorder="1" applyAlignment="1">
      <alignment horizontal="center" vertical="center"/>
    </xf>
    <xf numFmtId="1" fontId="0" fillId="5" borderId="0" xfId="0" applyNumberFormat="1" applyFill="1" applyBorder="1" applyAlignment="1" applyProtection="1">
      <alignment horizontal="center" vertical="top"/>
      <protection locked="0"/>
    </xf>
    <xf numFmtId="0" fontId="0" fillId="0" borderId="0" xfId="0" applyAlignment="1">
      <alignment horizontal="center" vertical="top"/>
    </xf>
    <xf numFmtId="0" fontId="0" fillId="0" borderId="6" xfId="0" applyBorder="1" applyAlignment="1">
      <alignment horizontal="center" vertical="top"/>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xf>
    <xf numFmtId="0" fontId="4" fillId="8" borderId="18" xfId="0" applyFont="1" applyFill="1" applyBorder="1" applyAlignment="1" applyProtection="1">
      <alignment horizontal="center" vertical="center"/>
    </xf>
    <xf numFmtId="0" fontId="0" fillId="0" borderId="34" xfId="0" applyBorder="1" applyAlignment="1">
      <alignment horizontal="center" vertical="center" wrapText="1"/>
    </xf>
    <xf numFmtId="0" fontId="7" fillId="0" borderId="0" xfId="0" applyFont="1" applyAlignment="1">
      <alignment horizontal="left"/>
    </xf>
    <xf numFmtId="0" fontId="12" fillId="0" borderId="0" xfId="0" applyFont="1" applyAlignment="1">
      <alignment horizontal="left"/>
    </xf>
    <xf numFmtId="0" fontId="7" fillId="0" borderId="0" xfId="3" applyFont="1" applyAlignment="1">
      <alignment horizontal="left"/>
    </xf>
    <xf numFmtId="0" fontId="12" fillId="0" borderId="0" xfId="3" applyFont="1" applyAlignment="1">
      <alignment horizontal="left"/>
    </xf>
    <xf numFmtId="0" fontId="8" fillId="0" borderId="0" xfId="3" applyFont="1" applyBorder="1" applyAlignment="1" applyProtection="1">
      <alignment horizontal="left"/>
    </xf>
    <xf numFmtId="0" fontId="9" fillId="8" borderId="16" xfId="3" applyFont="1" applyFill="1" applyBorder="1" applyAlignment="1" applyProtection="1">
      <alignment horizontal="center"/>
    </xf>
    <xf numFmtId="0" fontId="9" fillId="8" borderId="17" xfId="3" applyFont="1" applyFill="1" applyBorder="1" applyAlignment="1" applyProtection="1">
      <alignment horizontal="center"/>
    </xf>
    <xf numFmtId="0" fontId="9" fillId="8" borderId="23" xfId="3" applyFont="1" applyFill="1" applyBorder="1" applyAlignment="1" applyProtection="1">
      <alignment horizontal="center"/>
    </xf>
    <xf numFmtId="0" fontId="3" fillId="0" borderId="0" xfId="3" applyAlignment="1">
      <alignment horizontal="center" vertical="center"/>
    </xf>
    <xf numFmtId="0" fontId="12" fillId="0" borderId="19" xfId="3" applyFont="1" applyBorder="1" applyAlignment="1" applyProtection="1">
      <alignment horizontal="left" vertical="center"/>
    </xf>
    <xf numFmtId="0" fontId="12" fillId="0" borderId="15" xfId="3" applyFont="1" applyBorder="1" applyAlignment="1" applyProtection="1">
      <alignment horizontal="left" vertical="center"/>
    </xf>
    <xf numFmtId="0" fontId="12" fillId="0" borderId="24" xfId="3" applyFont="1" applyBorder="1" applyAlignment="1" applyProtection="1">
      <alignment horizontal="left" vertical="center"/>
    </xf>
    <xf numFmtId="0" fontId="9" fillId="0" borderId="0" xfId="3" applyFont="1" applyBorder="1" applyAlignment="1" applyProtection="1">
      <alignment horizontal="left"/>
    </xf>
    <xf numFmtId="0" fontId="0" fillId="0" borderId="0" xfId="0" applyAlignment="1">
      <alignment horizontal="left"/>
    </xf>
  </cellXfs>
  <cellStyles count="7">
    <cellStyle name="Comma" xfId="6" builtinId="3"/>
    <cellStyle name="Comma 2" xfId="5" xr:uid="{00000000-0005-0000-0000-000001000000}"/>
    <cellStyle name="Currency" xfId="1" builtinId="4"/>
    <cellStyle name="Normal" xfId="0" builtinId="0"/>
    <cellStyle name="Normal 2" xfId="3" xr:uid="{00000000-0005-0000-0000-000004000000}"/>
    <cellStyle name="Percent" xfId="2" builtinId="5"/>
    <cellStyle name="Percent 2" xfId="4" xr:uid="{00000000-0005-0000-0000-000006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9</xdr:col>
      <xdr:colOff>279654</xdr:colOff>
      <xdr:row>8</xdr:row>
      <xdr:rowOff>33528</xdr:rowOff>
    </xdr:to>
    <xdr:pic>
      <xdr:nvPicPr>
        <xdr:cNvPr id="2" name="Picture 1" descr="logo Netspar + pay-off.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l="5006"/>
        <a:stretch>
          <a:fillRect/>
        </a:stretch>
      </xdr:blipFill>
      <xdr:spPr>
        <a:xfrm>
          <a:off x="600075" y="0"/>
          <a:ext cx="5061204" cy="1328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27</xdr:row>
      <xdr:rowOff>0</xdr:rowOff>
    </xdr:from>
    <xdr:to>
      <xdr:col>2</xdr:col>
      <xdr:colOff>152400</xdr:colOff>
      <xdr:row>27</xdr:row>
      <xdr:rowOff>0</xdr:rowOff>
    </xdr:to>
    <xdr:sp macro="" textlink="">
      <xdr:nvSpPr>
        <xdr:cNvPr id="6" name="Text Box 25">
          <a:extLst>
            <a:ext uri="{FF2B5EF4-FFF2-40B4-BE49-F238E27FC236}">
              <a16:creationId xmlns:a16="http://schemas.microsoft.com/office/drawing/2014/main" id="{00000000-0008-0000-0500-000006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7" name="Text Box 26">
          <a:extLst>
            <a:ext uri="{FF2B5EF4-FFF2-40B4-BE49-F238E27FC236}">
              <a16:creationId xmlns:a16="http://schemas.microsoft.com/office/drawing/2014/main" id="{00000000-0008-0000-0500-000007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8" name="Text Box 27">
          <a:extLst>
            <a:ext uri="{FF2B5EF4-FFF2-40B4-BE49-F238E27FC236}">
              <a16:creationId xmlns:a16="http://schemas.microsoft.com/office/drawing/2014/main" id="{00000000-0008-0000-0500-000008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9" name="Text Box 28">
          <a:extLst>
            <a:ext uri="{FF2B5EF4-FFF2-40B4-BE49-F238E27FC236}">
              <a16:creationId xmlns:a16="http://schemas.microsoft.com/office/drawing/2014/main" id="{00000000-0008-0000-0500-000009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0" name="Text Box 29">
          <a:extLst>
            <a:ext uri="{FF2B5EF4-FFF2-40B4-BE49-F238E27FC236}">
              <a16:creationId xmlns:a16="http://schemas.microsoft.com/office/drawing/2014/main" id="{00000000-0008-0000-0500-00000A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twoCellAnchor>
    <xdr:from>
      <xdr:col>2</xdr:col>
      <xdr:colOff>38100</xdr:colOff>
      <xdr:row>27</xdr:row>
      <xdr:rowOff>0</xdr:rowOff>
    </xdr:from>
    <xdr:to>
      <xdr:col>2</xdr:col>
      <xdr:colOff>152400</xdr:colOff>
      <xdr:row>27</xdr:row>
      <xdr:rowOff>0</xdr:rowOff>
    </xdr:to>
    <xdr:sp macro="" textlink="">
      <xdr:nvSpPr>
        <xdr:cNvPr id="11" name="Text Box 30">
          <a:extLst>
            <a:ext uri="{FF2B5EF4-FFF2-40B4-BE49-F238E27FC236}">
              <a16:creationId xmlns:a16="http://schemas.microsoft.com/office/drawing/2014/main" id="{00000000-0008-0000-0500-00000B000000}"/>
            </a:ext>
          </a:extLst>
        </xdr:cNvPr>
        <xdr:cNvSpPr txBox="1">
          <a:spLocks noChangeArrowheads="1"/>
        </xdr:cNvSpPr>
      </xdr:nvSpPr>
      <xdr:spPr bwMode="auto">
        <a:xfrm>
          <a:off x="2181225" y="5476875"/>
          <a:ext cx="11430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0:V25"/>
  <sheetViews>
    <sheetView showGridLines="0" tabSelected="1" topLeftCell="A10" zoomScaleNormal="100" zoomScaleSheetLayoutView="115" workbookViewId="0">
      <selection activeCell="E1" sqref="E1"/>
    </sheetView>
  </sheetViews>
  <sheetFormatPr defaultColWidth="9.140625" defaultRowHeight="12.75" x14ac:dyDescent="0.2"/>
  <cols>
    <col min="1" max="8" width="9.140625" style="72"/>
    <col min="9" max="11" width="7.5703125" style="72" customWidth="1"/>
    <col min="12" max="16384" width="9.140625" style="72"/>
  </cols>
  <sheetData>
    <row r="10" spans="1:11" ht="19.5" x14ac:dyDescent="0.3">
      <c r="B10" s="88" t="s">
        <v>144</v>
      </c>
    </row>
    <row r="11" spans="1:11" ht="18.75" x14ac:dyDescent="0.25">
      <c r="B11" s="87" t="s">
        <v>145</v>
      </c>
    </row>
    <row r="13" spans="1:11" x14ac:dyDescent="0.2">
      <c r="B13" s="71" t="s">
        <v>65</v>
      </c>
    </row>
    <row r="15" spans="1:11" ht="70.5" customHeight="1" x14ac:dyDescent="0.2">
      <c r="A15" s="86" t="s">
        <v>44</v>
      </c>
      <c r="B15" s="358" t="s">
        <v>150</v>
      </c>
      <c r="C15" s="358"/>
      <c r="D15" s="358"/>
      <c r="E15" s="358"/>
      <c r="F15" s="358"/>
      <c r="G15" s="358"/>
      <c r="H15" s="358"/>
      <c r="I15" s="358"/>
      <c r="J15" s="358"/>
      <c r="K15" s="358"/>
    </row>
    <row r="17" spans="2:22" x14ac:dyDescent="0.2">
      <c r="B17" s="71" t="s">
        <v>119</v>
      </c>
    </row>
    <row r="18" spans="2:22" ht="7.5" customHeight="1" x14ac:dyDescent="0.2">
      <c r="B18" s="71"/>
    </row>
    <row r="19" spans="2:22" ht="99.75" customHeight="1" x14ac:dyDescent="0.2">
      <c r="B19" s="359" t="s">
        <v>161</v>
      </c>
      <c r="C19" s="359"/>
      <c r="D19" s="359"/>
      <c r="E19" s="359"/>
      <c r="F19" s="359"/>
      <c r="G19" s="359"/>
      <c r="H19" s="359"/>
      <c r="I19" s="359"/>
      <c r="J19" s="359"/>
      <c r="K19" s="359"/>
      <c r="L19" s="360"/>
      <c r="M19" s="360"/>
      <c r="N19" s="360"/>
      <c r="O19" s="360"/>
      <c r="P19" s="360"/>
      <c r="Q19" s="360"/>
      <c r="R19" s="360"/>
      <c r="S19" s="360"/>
      <c r="T19" s="360"/>
      <c r="U19" s="360"/>
    </row>
    <row r="20" spans="2:22" ht="97.9" customHeight="1" x14ac:dyDescent="0.2">
      <c r="B20" s="359" t="s">
        <v>149</v>
      </c>
      <c r="C20" s="359"/>
      <c r="D20" s="359"/>
      <c r="E20" s="359"/>
      <c r="F20" s="359"/>
      <c r="G20" s="359"/>
      <c r="H20" s="359"/>
      <c r="I20" s="359"/>
      <c r="J20" s="359"/>
      <c r="K20" s="359"/>
      <c r="M20" s="360"/>
      <c r="N20" s="360"/>
      <c r="O20" s="360"/>
      <c r="P20" s="360"/>
      <c r="Q20" s="360"/>
      <c r="R20" s="360"/>
      <c r="S20" s="360"/>
      <c r="T20" s="360"/>
      <c r="U20" s="360"/>
      <c r="V20" s="360"/>
    </row>
    <row r="21" spans="2:22" ht="51.75" customHeight="1" x14ac:dyDescent="0.2">
      <c r="B21" s="358"/>
      <c r="C21" s="358"/>
      <c r="D21" s="358"/>
      <c r="E21" s="358"/>
      <c r="F21" s="358"/>
      <c r="G21" s="358"/>
      <c r="H21" s="358"/>
      <c r="I21" s="358"/>
      <c r="J21" s="358"/>
      <c r="K21" s="358"/>
      <c r="L21" s="358"/>
      <c r="M21" s="358"/>
      <c r="N21" s="358"/>
      <c r="O21" s="358"/>
      <c r="P21" s="358"/>
      <c r="Q21" s="358"/>
      <c r="R21" s="358"/>
      <c r="S21" s="358"/>
      <c r="T21" s="358"/>
      <c r="U21" s="358"/>
    </row>
    <row r="22" spans="2:22" x14ac:dyDescent="0.2">
      <c r="B22" s="358"/>
      <c r="C22" s="358"/>
      <c r="D22" s="358"/>
      <c r="E22" s="358"/>
      <c r="F22" s="358"/>
      <c r="G22" s="358"/>
      <c r="H22" s="358"/>
      <c r="I22" s="358"/>
      <c r="J22" s="358"/>
      <c r="K22" s="358"/>
    </row>
    <row r="25" spans="2:22" x14ac:dyDescent="0.2">
      <c r="B25" s="76"/>
      <c r="C25" s="76"/>
      <c r="D25" s="76"/>
      <c r="E25" s="76"/>
      <c r="F25" s="76"/>
      <c r="G25" s="76"/>
      <c r="H25" s="76"/>
      <c r="I25" s="76"/>
      <c r="J25" s="76"/>
      <c r="K25" s="76"/>
    </row>
  </sheetData>
  <sheetProtection selectLockedCells="1" selectUnlockedCells="1"/>
  <mergeCells count="8">
    <mergeCell ref="L21:U21"/>
    <mergeCell ref="B22:K22"/>
    <mergeCell ref="B21:K21"/>
    <mergeCell ref="B15:K15"/>
    <mergeCell ref="B19:K19"/>
    <mergeCell ref="B20:K20"/>
    <mergeCell ref="L19:U19"/>
    <mergeCell ref="M20:V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249977111117893"/>
    <pageSetUpPr fitToPage="1"/>
  </sheetPr>
  <dimension ref="A1:AC206"/>
  <sheetViews>
    <sheetView zoomScale="85" zoomScaleNormal="85" zoomScaleSheetLayoutView="70" workbookViewId="0">
      <selection activeCell="E1" sqref="E1"/>
    </sheetView>
  </sheetViews>
  <sheetFormatPr defaultColWidth="9.140625" defaultRowHeight="12.75" outlineLevelRow="1" x14ac:dyDescent="0.2"/>
  <cols>
    <col min="1" max="1" width="3.85546875" style="3" customWidth="1"/>
    <col min="2" max="2" width="26.7109375" style="3" customWidth="1"/>
    <col min="3" max="3" width="38" style="3" customWidth="1"/>
    <col min="4" max="4" width="15.5703125" style="3" customWidth="1"/>
    <col min="5" max="5" width="19" style="12" bestFit="1" customWidth="1"/>
    <col min="6" max="6" width="24.140625" style="2" hidden="1" customWidth="1"/>
    <col min="7" max="7" width="25.7109375" style="1" customWidth="1"/>
    <col min="8" max="11" width="8.28515625" style="1" customWidth="1"/>
    <col min="12" max="13" width="10.140625" style="1" customWidth="1"/>
    <col min="14" max="14" width="22.5703125" style="1" bestFit="1" customWidth="1"/>
    <col min="15" max="15" width="13.5703125" style="1" customWidth="1"/>
    <col min="16" max="17" width="14.5703125" style="1" customWidth="1"/>
    <col min="18" max="18" width="11.140625" style="1" customWidth="1"/>
    <col min="19" max="19" width="11.42578125" style="1" customWidth="1"/>
    <col min="20" max="20" width="4.7109375" style="3" customWidth="1"/>
    <col min="21" max="24" width="9.28515625" style="3" customWidth="1"/>
    <col min="25" max="26" width="9.28515625" style="10" customWidth="1"/>
    <col min="27" max="27" width="12.7109375" style="10" bestFit="1" customWidth="1"/>
    <col min="28" max="28" width="12.7109375" style="10" customWidth="1"/>
    <col min="29" max="29" width="9.85546875" style="10" bestFit="1" customWidth="1"/>
    <col min="30" max="31" width="7" style="10" customWidth="1"/>
    <col min="32" max="34" width="6" style="10" customWidth="1"/>
    <col min="35" max="36" width="9.140625" style="10" customWidth="1"/>
    <col min="37" max="16384" width="9.140625" style="10"/>
  </cols>
  <sheetData>
    <row r="1" spans="1:27" s="212" customFormat="1" ht="15.75" x14ac:dyDescent="0.25">
      <c r="A1" s="280"/>
      <c r="B1" s="280" t="s">
        <v>160</v>
      </c>
      <c r="C1" s="280"/>
      <c r="D1" s="280" t="s">
        <v>146</v>
      </c>
      <c r="E1" s="348" t="s">
        <v>147</v>
      </c>
      <c r="F1" s="282"/>
      <c r="G1" s="357" t="s">
        <v>159</v>
      </c>
      <c r="H1" s="283"/>
      <c r="I1" s="283"/>
      <c r="J1" s="283"/>
      <c r="K1" s="283"/>
      <c r="L1" s="283"/>
      <c r="M1" s="283"/>
      <c r="N1" s="283"/>
      <c r="O1" s="283"/>
      <c r="P1" s="283"/>
      <c r="Q1" s="283"/>
      <c r="R1" s="283"/>
      <c r="S1" s="283"/>
      <c r="T1" s="280"/>
      <c r="U1" s="280"/>
      <c r="V1" s="280"/>
      <c r="W1" s="280"/>
      <c r="X1" s="280"/>
    </row>
    <row r="2" spans="1:27" s="212" customFormat="1" ht="15" x14ac:dyDescent="0.2">
      <c r="A2" s="280"/>
      <c r="B2" s="280"/>
      <c r="C2" s="280"/>
      <c r="D2" s="280"/>
      <c r="E2" s="281"/>
      <c r="F2" s="282"/>
      <c r="G2" s="283"/>
      <c r="H2" s="283"/>
      <c r="I2" s="283"/>
      <c r="J2" s="283"/>
      <c r="K2" s="283"/>
      <c r="L2" s="283"/>
      <c r="M2" s="283"/>
      <c r="N2" s="283"/>
      <c r="O2" s="283"/>
      <c r="P2" s="283"/>
      <c r="Q2" s="283"/>
      <c r="R2" s="283"/>
      <c r="S2" s="283"/>
      <c r="T2" s="280"/>
      <c r="U2" s="280"/>
      <c r="V2" s="280"/>
      <c r="W2" s="280"/>
      <c r="X2" s="280"/>
    </row>
    <row r="3" spans="1:27" s="122" customFormat="1" ht="18" x14ac:dyDescent="0.2">
      <c r="A3" s="118" t="s">
        <v>47</v>
      </c>
      <c r="B3" s="118"/>
      <c r="C3" s="361" t="s">
        <v>143</v>
      </c>
      <c r="D3" s="361"/>
      <c r="E3" s="361"/>
      <c r="F3" s="361"/>
      <c r="G3" s="361"/>
      <c r="H3" s="361"/>
      <c r="I3" s="361"/>
      <c r="J3" s="361"/>
      <c r="K3" s="361"/>
      <c r="L3" s="361"/>
      <c r="M3" s="361"/>
      <c r="N3" s="361"/>
      <c r="P3" s="167"/>
      <c r="Q3" s="4" t="str">
        <f xml:space="preserve"> "= please adjust"</f>
        <v>= please adjust</v>
      </c>
      <c r="R3" s="119"/>
      <c r="S3" s="119"/>
      <c r="T3" s="120"/>
      <c r="U3" s="120"/>
      <c r="V3" s="120"/>
      <c r="W3" s="121"/>
      <c r="X3" s="121"/>
    </row>
    <row r="4" spans="1:27" x14ac:dyDescent="0.2">
      <c r="A4" s="4"/>
      <c r="B4" s="4"/>
      <c r="C4" s="4"/>
      <c r="D4" s="4"/>
    </row>
    <row r="5" spans="1:27" ht="23.25" x14ac:dyDescent="0.35">
      <c r="A5" s="367" t="s">
        <v>48</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9"/>
    </row>
    <row r="6" spans="1:27" x14ac:dyDescent="0.2">
      <c r="A6" s="4"/>
      <c r="B6" s="4"/>
      <c r="C6" s="4"/>
      <c r="D6" s="4"/>
      <c r="U6" s="136">
        <v>2023</v>
      </c>
      <c r="V6" s="136">
        <v>2024</v>
      </c>
      <c r="W6" s="136">
        <v>2025</v>
      </c>
      <c r="X6" s="136">
        <v>2026</v>
      </c>
      <c r="Y6" s="136">
        <v>2027</v>
      </c>
      <c r="Z6" s="285">
        <v>2028</v>
      </c>
      <c r="AA6" s="284" t="s">
        <v>116</v>
      </c>
    </row>
    <row r="7" spans="1:27" ht="21" customHeight="1" x14ac:dyDescent="0.3">
      <c r="A7" s="5" t="s">
        <v>49</v>
      </c>
      <c r="B7" s="5"/>
      <c r="Q7" s="362" t="s">
        <v>117</v>
      </c>
      <c r="R7" s="363"/>
      <c r="S7" s="363"/>
      <c r="T7" s="364"/>
      <c r="U7" s="198">
        <f t="shared" ref="U7:Z7" si="0">SUM(U12:U30)+SUM(U40:U46)</f>
        <v>0</v>
      </c>
      <c r="V7" s="198">
        <f t="shared" si="0"/>
        <v>0</v>
      </c>
      <c r="W7" s="198">
        <f t="shared" si="0"/>
        <v>0</v>
      </c>
      <c r="X7" s="198">
        <f t="shared" si="0"/>
        <v>0</v>
      </c>
      <c r="Y7" s="198">
        <f t="shared" si="0"/>
        <v>0</v>
      </c>
      <c r="Z7" s="198">
        <f t="shared" si="0"/>
        <v>0</v>
      </c>
      <c r="AA7" s="199">
        <f>SUM(U7:Z7)</f>
        <v>0</v>
      </c>
    </row>
    <row r="8" spans="1:27" x14ac:dyDescent="0.2">
      <c r="A8" s="6"/>
      <c r="B8" s="6"/>
    </row>
    <row r="9" spans="1:27" s="4" customFormat="1" ht="24" customHeight="1" x14ac:dyDescent="0.2">
      <c r="A9" s="370" t="s">
        <v>50</v>
      </c>
      <c r="B9" s="371"/>
      <c r="C9" s="371" t="s">
        <v>58</v>
      </c>
      <c r="D9" s="376" t="s">
        <v>51</v>
      </c>
      <c r="E9" s="374" t="s">
        <v>52</v>
      </c>
      <c r="F9" s="195" t="s">
        <v>59</v>
      </c>
      <c r="G9" s="374" t="s">
        <v>102</v>
      </c>
      <c r="H9" s="385" t="s">
        <v>61</v>
      </c>
      <c r="I9" s="386"/>
      <c r="J9" s="386"/>
      <c r="K9" s="386"/>
      <c r="L9" s="386"/>
      <c r="M9" s="387"/>
      <c r="N9" s="385" t="s">
        <v>101</v>
      </c>
      <c r="O9" s="386"/>
      <c r="P9" s="386"/>
      <c r="Q9" s="386"/>
      <c r="R9" s="390"/>
      <c r="S9" s="391"/>
      <c r="T9" s="7"/>
      <c r="U9" s="374" t="s">
        <v>63</v>
      </c>
      <c r="V9" s="378"/>
      <c r="W9" s="378"/>
      <c r="X9" s="378"/>
      <c r="Y9" s="378"/>
      <c r="Z9" s="379"/>
      <c r="AA9" s="380"/>
    </row>
    <row r="10" spans="1:27" s="4" customFormat="1" x14ac:dyDescent="0.2">
      <c r="A10" s="372"/>
      <c r="B10" s="373"/>
      <c r="C10" s="373"/>
      <c r="D10" s="377"/>
      <c r="E10" s="375"/>
      <c r="F10" s="137" t="s">
        <v>60</v>
      </c>
      <c r="G10" s="375"/>
      <c r="H10" s="136">
        <f>U6</f>
        <v>2023</v>
      </c>
      <c r="I10" s="135">
        <f t="shared" ref="I10:M10" si="1">V6</f>
        <v>2024</v>
      </c>
      <c r="J10" s="136">
        <f t="shared" si="1"/>
        <v>2025</v>
      </c>
      <c r="K10" s="135">
        <f t="shared" si="1"/>
        <v>2026</v>
      </c>
      <c r="L10" s="286">
        <f t="shared" si="1"/>
        <v>2027</v>
      </c>
      <c r="M10" s="201">
        <f t="shared" si="1"/>
        <v>2028</v>
      </c>
      <c r="N10" s="136">
        <f>U6</f>
        <v>2023</v>
      </c>
      <c r="O10" s="287">
        <f>V6</f>
        <v>2024</v>
      </c>
      <c r="P10" s="136">
        <f t="shared" ref="P10:S10" si="2">W6</f>
        <v>2025</v>
      </c>
      <c r="Q10" s="287">
        <f t="shared" si="2"/>
        <v>2026</v>
      </c>
      <c r="R10" s="136">
        <f t="shared" si="2"/>
        <v>2027</v>
      </c>
      <c r="S10" s="287">
        <f t="shared" si="2"/>
        <v>2028</v>
      </c>
      <c r="T10" s="7"/>
      <c r="U10" s="136">
        <f>U6</f>
        <v>2023</v>
      </c>
      <c r="V10" s="136">
        <f t="shared" ref="V10:Z10" si="3">V6</f>
        <v>2024</v>
      </c>
      <c r="W10" s="136">
        <f t="shared" si="3"/>
        <v>2025</v>
      </c>
      <c r="X10" s="136">
        <f t="shared" si="3"/>
        <v>2026</v>
      </c>
      <c r="Y10" s="136">
        <f>Y6</f>
        <v>2027</v>
      </c>
      <c r="Z10" s="136">
        <f t="shared" si="3"/>
        <v>2028</v>
      </c>
      <c r="AA10" s="147" t="s">
        <v>64</v>
      </c>
    </row>
    <row r="11" spans="1:27" s="4" customFormat="1" x14ac:dyDescent="0.2">
      <c r="A11" s="138" t="s">
        <v>158</v>
      </c>
      <c r="B11" s="73"/>
      <c r="C11" s="73"/>
      <c r="D11" s="8"/>
      <c r="E11" s="142"/>
      <c r="G11" s="189"/>
      <c r="H11" s="9"/>
      <c r="I11" s="14"/>
      <c r="J11" s="14"/>
      <c r="K11" s="14"/>
      <c r="L11" s="14"/>
      <c r="M11" s="14"/>
      <c r="N11" s="9"/>
      <c r="O11" s="132"/>
      <c r="P11" s="14"/>
      <c r="Q11" s="14"/>
      <c r="R11" s="14"/>
      <c r="S11" s="134"/>
      <c r="T11" s="7"/>
      <c r="U11" s="78"/>
      <c r="V11" s="132"/>
      <c r="W11" s="132"/>
      <c r="X11" s="132"/>
      <c r="Y11" s="132"/>
      <c r="Z11" s="132"/>
      <c r="AA11" s="148"/>
    </row>
    <row r="12" spans="1:27" s="116" customFormat="1" x14ac:dyDescent="0.2">
      <c r="A12" s="133">
        <v>1</v>
      </c>
      <c r="B12" s="162" t="s">
        <v>53</v>
      </c>
      <c r="C12" s="232" t="s">
        <v>58</v>
      </c>
      <c r="D12" s="163" t="s">
        <v>53</v>
      </c>
      <c r="E12" s="164"/>
      <c r="F12" s="183">
        <v>1</v>
      </c>
      <c r="G12" s="234" t="s">
        <v>135</v>
      </c>
      <c r="H12" s="165"/>
      <c r="I12" s="166"/>
      <c r="J12" s="166"/>
      <c r="K12" s="166"/>
      <c r="L12" s="166"/>
      <c r="M12" s="166"/>
      <c r="N12" s="251">
        <f t="shared" ref="N12:N23" si="4">LOOKUP(B12,$C$178:$D$186)</f>
        <v>0</v>
      </c>
      <c r="O12" s="252">
        <f t="shared" ref="O12:O22" si="5">N12*1.02</f>
        <v>0</v>
      </c>
      <c r="P12" s="252">
        <f t="shared" ref="P12:S12" si="6">O12*1.02</f>
        <v>0</v>
      </c>
      <c r="Q12" s="252">
        <f t="shared" si="6"/>
        <v>0</v>
      </c>
      <c r="R12" s="252">
        <f t="shared" si="6"/>
        <v>0</v>
      </c>
      <c r="S12" s="252">
        <f t="shared" si="6"/>
        <v>0</v>
      </c>
      <c r="T12" s="153"/>
      <c r="U12" s="196">
        <f t="shared" ref="U12:U23" si="7">N12*$E12*H12/12</f>
        <v>0</v>
      </c>
      <c r="V12" s="197">
        <f t="shared" ref="V12:Z14" si="8">O12*$E12*I12/12</f>
        <v>0</v>
      </c>
      <c r="W12" s="197">
        <f t="shared" si="8"/>
        <v>0</v>
      </c>
      <c r="X12" s="197">
        <f t="shared" si="8"/>
        <v>0</v>
      </c>
      <c r="Y12" s="197">
        <f t="shared" si="8"/>
        <v>0</v>
      </c>
      <c r="Z12" s="197">
        <f t="shared" si="8"/>
        <v>0</v>
      </c>
      <c r="AA12" s="250">
        <f>SUM(U12:Z12)</f>
        <v>0</v>
      </c>
    </row>
    <row r="13" spans="1:27" s="116" customFormat="1" x14ac:dyDescent="0.2">
      <c r="A13" s="133">
        <f>A12+1</f>
        <v>2</v>
      </c>
      <c r="B13" s="162" t="s">
        <v>53</v>
      </c>
      <c r="C13" s="174" t="s">
        <v>58</v>
      </c>
      <c r="D13" s="163" t="s">
        <v>53</v>
      </c>
      <c r="E13" s="164"/>
      <c r="F13" s="183">
        <v>1</v>
      </c>
      <c r="G13" s="235"/>
      <c r="H13" s="165"/>
      <c r="I13" s="166"/>
      <c r="J13" s="166"/>
      <c r="K13" s="166"/>
      <c r="L13" s="166"/>
      <c r="M13" s="166"/>
      <c r="N13" s="251">
        <f t="shared" si="4"/>
        <v>0</v>
      </c>
      <c r="O13" s="252">
        <f t="shared" si="5"/>
        <v>0</v>
      </c>
      <c r="P13" s="252">
        <f t="shared" ref="P13:S13" si="9">O13*1.02</f>
        <v>0</v>
      </c>
      <c r="Q13" s="252">
        <f t="shared" si="9"/>
        <v>0</v>
      </c>
      <c r="R13" s="252">
        <f t="shared" si="9"/>
        <v>0</v>
      </c>
      <c r="S13" s="252">
        <f t="shared" si="9"/>
        <v>0</v>
      </c>
      <c r="T13" s="153"/>
      <c r="U13" s="196">
        <f t="shared" si="7"/>
        <v>0</v>
      </c>
      <c r="V13" s="197">
        <f t="shared" si="8"/>
        <v>0</v>
      </c>
      <c r="W13" s="197">
        <f t="shared" si="8"/>
        <v>0</v>
      </c>
      <c r="X13" s="197">
        <f t="shared" si="8"/>
        <v>0</v>
      </c>
      <c r="Y13" s="197">
        <f t="shared" si="8"/>
        <v>0</v>
      </c>
      <c r="Z13" s="197">
        <f t="shared" si="8"/>
        <v>0</v>
      </c>
      <c r="AA13" s="250">
        <f t="shared" ref="AA13:AA30" si="10">SUM(U13:Z13)</f>
        <v>0</v>
      </c>
    </row>
    <row r="14" spans="1:27" s="116" customFormat="1" x14ac:dyDescent="0.2">
      <c r="A14" s="133">
        <f t="shared" ref="A14:A23" si="11">A13+1</f>
        <v>3</v>
      </c>
      <c r="B14" s="162" t="s">
        <v>53</v>
      </c>
      <c r="C14" s="174" t="s">
        <v>58</v>
      </c>
      <c r="D14" s="163" t="s">
        <v>53</v>
      </c>
      <c r="E14" s="164"/>
      <c r="F14" s="183">
        <v>1</v>
      </c>
      <c r="G14" s="234"/>
      <c r="H14" s="165"/>
      <c r="I14" s="166"/>
      <c r="J14" s="166"/>
      <c r="K14" s="166"/>
      <c r="L14" s="166"/>
      <c r="M14" s="166"/>
      <c r="N14" s="251">
        <f t="shared" si="4"/>
        <v>0</v>
      </c>
      <c r="O14" s="252">
        <f t="shared" si="5"/>
        <v>0</v>
      </c>
      <c r="P14" s="252">
        <f t="shared" ref="P14:S23" si="12">O14*1.02</f>
        <v>0</v>
      </c>
      <c r="Q14" s="252">
        <f t="shared" si="12"/>
        <v>0</v>
      </c>
      <c r="R14" s="252">
        <f t="shared" si="12"/>
        <v>0</v>
      </c>
      <c r="S14" s="252">
        <f t="shared" si="12"/>
        <v>0</v>
      </c>
      <c r="T14" s="153"/>
      <c r="U14" s="196">
        <f t="shared" si="7"/>
        <v>0</v>
      </c>
      <c r="V14" s="197">
        <f t="shared" si="8"/>
        <v>0</v>
      </c>
      <c r="W14" s="197">
        <f t="shared" si="8"/>
        <v>0</v>
      </c>
      <c r="X14" s="197">
        <f t="shared" si="8"/>
        <v>0</v>
      </c>
      <c r="Y14" s="197">
        <f t="shared" si="8"/>
        <v>0</v>
      </c>
      <c r="Z14" s="197">
        <f t="shared" si="8"/>
        <v>0</v>
      </c>
      <c r="AA14" s="250">
        <f t="shared" si="10"/>
        <v>0</v>
      </c>
    </row>
    <row r="15" spans="1:27" s="116" customFormat="1" x14ac:dyDescent="0.2">
      <c r="A15" s="133">
        <f t="shared" si="11"/>
        <v>4</v>
      </c>
      <c r="B15" s="162" t="s">
        <v>53</v>
      </c>
      <c r="C15" s="174" t="s">
        <v>58</v>
      </c>
      <c r="D15" s="163" t="s">
        <v>53</v>
      </c>
      <c r="E15" s="164"/>
      <c r="F15" s="183">
        <v>1</v>
      </c>
      <c r="G15" s="234"/>
      <c r="H15" s="165"/>
      <c r="I15" s="166"/>
      <c r="J15" s="166"/>
      <c r="K15" s="166"/>
      <c r="L15" s="166"/>
      <c r="M15" s="166"/>
      <c r="N15" s="251">
        <f t="shared" si="4"/>
        <v>0</v>
      </c>
      <c r="O15" s="252">
        <f t="shared" si="5"/>
        <v>0</v>
      </c>
      <c r="P15" s="252">
        <f t="shared" ref="P15:R15" si="13">O15*1.02</f>
        <v>0</v>
      </c>
      <c r="Q15" s="252">
        <f t="shared" si="13"/>
        <v>0</v>
      </c>
      <c r="R15" s="252">
        <f t="shared" si="13"/>
        <v>0</v>
      </c>
      <c r="S15" s="252">
        <f t="shared" si="12"/>
        <v>0</v>
      </c>
      <c r="T15" s="153"/>
      <c r="U15" s="196">
        <f t="shared" si="7"/>
        <v>0</v>
      </c>
      <c r="V15" s="197">
        <f>O15*$E15*I15/12</f>
        <v>0</v>
      </c>
      <c r="W15" s="197">
        <f>P15*$E15*J15/12</f>
        <v>0</v>
      </c>
      <c r="X15" s="197">
        <f>Q15*$E15*K15/12</f>
        <v>0</v>
      </c>
      <c r="Y15" s="197">
        <f>R15*$E15*L15/12</f>
        <v>0</v>
      </c>
      <c r="Z15" s="197">
        <f t="shared" ref="Z15:Z23" si="14">S15*$E15*M15/12</f>
        <v>0</v>
      </c>
      <c r="AA15" s="250">
        <f t="shared" si="10"/>
        <v>0</v>
      </c>
    </row>
    <row r="16" spans="1:27" s="116" customFormat="1" x14ac:dyDescent="0.2">
      <c r="A16" s="133">
        <f t="shared" si="11"/>
        <v>5</v>
      </c>
      <c r="B16" s="162" t="s">
        <v>53</v>
      </c>
      <c r="C16" s="174" t="s">
        <v>58</v>
      </c>
      <c r="D16" s="163" t="s">
        <v>53</v>
      </c>
      <c r="E16" s="164"/>
      <c r="F16" s="183">
        <v>1</v>
      </c>
      <c r="G16" s="234"/>
      <c r="H16" s="165"/>
      <c r="I16" s="166"/>
      <c r="J16" s="166"/>
      <c r="K16" s="166"/>
      <c r="L16" s="166"/>
      <c r="M16" s="166"/>
      <c r="N16" s="251">
        <f t="shared" si="4"/>
        <v>0</v>
      </c>
      <c r="O16" s="252">
        <f t="shared" ref="O16:O18" si="15">N16*1.02</f>
        <v>0</v>
      </c>
      <c r="P16" s="252">
        <f t="shared" ref="P16:P18" si="16">O16*1.02</f>
        <v>0</v>
      </c>
      <c r="Q16" s="252">
        <f t="shared" ref="Q16:Q18" si="17">P16*1.02</f>
        <v>0</v>
      </c>
      <c r="R16" s="252">
        <f t="shared" ref="R16:R18" si="18">Q16*1.02</f>
        <v>0</v>
      </c>
      <c r="S16" s="252">
        <f t="shared" si="12"/>
        <v>0</v>
      </c>
      <c r="T16" s="153"/>
      <c r="U16" s="196">
        <f t="shared" si="7"/>
        <v>0</v>
      </c>
      <c r="V16" s="197">
        <f t="shared" ref="V16:V18" si="19">O16*$E16*I16/12</f>
        <v>0</v>
      </c>
      <c r="W16" s="197">
        <f t="shared" ref="W16:W18" si="20">P16*$E16*J16/12</f>
        <v>0</v>
      </c>
      <c r="X16" s="197">
        <f t="shared" ref="X16:X18" si="21">Q16*$E16*K16/12</f>
        <v>0</v>
      </c>
      <c r="Y16" s="197">
        <f t="shared" ref="Y16:Y18" si="22">R16*$E16*L16/12</f>
        <v>0</v>
      </c>
      <c r="Z16" s="197">
        <f t="shared" si="14"/>
        <v>0</v>
      </c>
      <c r="AA16" s="250">
        <f t="shared" si="10"/>
        <v>0</v>
      </c>
    </row>
    <row r="17" spans="1:27" s="116" customFormat="1" x14ac:dyDescent="0.2">
      <c r="A17" s="133">
        <f t="shared" si="11"/>
        <v>6</v>
      </c>
      <c r="B17" s="162" t="s">
        <v>53</v>
      </c>
      <c r="C17" s="174" t="s">
        <v>58</v>
      </c>
      <c r="D17" s="163" t="s">
        <v>53</v>
      </c>
      <c r="E17" s="164"/>
      <c r="F17" s="183">
        <v>1</v>
      </c>
      <c r="G17" s="234"/>
      <c r="H17" s="165"/>
      <c r="I17" s="166"/>
      <c r="J17" s="166"/>
      <c r="K17" s="166"/>
      <c r="L17" s="166"/>
      <c r="M17" s="166"/>
      <c r="N17" s="251">
        <f t="shared" si="4"/>
        <v>0</v>
      </c>
      <c r="O17" s="252">
        <f t="shared" si="15"/>
        <v>0</v>
      </c>
      <c r="P17" s="252">
        <f t="shared" si="16"/>
        <v>0</v>
      </c>
      <c r="Q17" s="252">
        <f t="shared" si="17"/>
        <v>0</v>
      </c>
      <c r="R17" s="252">
        <f t="shared" si="18"/>
        <v>0</v>
      </c>
      <c r="S17" s="252">
        <f t="shared" si="12"/>
        <v>0</v>
      </c>
      <c r="T17" s="153"/>
      <c r="U17" s="196">
        <f t="shared" si="7"/>
        <v>0</v>
      </c>
      <c r="V17" s="197">
        <f t="shared" si="19"/>
        <v>0</v>
      </c>
      <c r="W17" s="197">
        <f t="shared" si="20"/>
        <v>0</v>
      </c>
      <c r="X17" s="197">
        <f t="shared" si="21"/>
        <v>0</v>
      </c>
      <c r="Y17" s="197">
        <f t="shared" si="22"/>
        <v>0</v>
      </c>
      <c r="Z17" s="197">
        <f t="shared" si="14"/>
        <v>0</v>
      </c>
      <c r="AA17" s="250">
        <f t="shared" si="10"/>
        <v>0</v>
      </c>
    </row>
    <row r="18" spans="1:27" s="116" customFormat="1" x14ac:dyDescent="0.2">
      <c r="A18" s="133">
        <f t="shared" si="11"/>
        <v>7</v>
      </c>
      <c r="B18" s="162" t="s">
        <v>53</v>
      </c>
      <c r="C18" s="174" t="s">
        <v>58</v>
      </c>
      <c r="D18" s="163" t="s">
        <v>53</v>
      </c>
      <c r="E18" s="164"/>
      <c r="F18" s="183">
        <v>1</v>
      </c>
      <c r="G18" s="234"/>
      <c r="H18" s="165"/>
      <c r="I18" s="166"/>
      <c r="J18" s="166"/>
      <c r="K18" s="166"/>
      <c r="L18" s="166"/>
      <c r="M18" s="166"/>
      <c r="N18" s="251">
        <f t="shared" si="4"/>
        <v>0</v>
      </c>
      <c r="O18" s="252">
        <f t="shared" si="15"/>
        <v>0</v>
      </c>
      <c r="P18" s="252">
        <f t="shared" si="16"/>
        <v>0</v>
      </c>
      <c r="Q18" s="252">
        <f t="shared" si="17"/>
        <v>0</v>
      </c>
      <c r="R18" s="252">
        <f t="shared" si="18"/>
        <v>0</v>
      </c>
      <c r="S18" s="252">
        <f t="shared" si="12"/>
        <v>0</v>
      </c>
      <c r="T18" s="153"/>
      <c r="U18" s="196">
        <f t="shared" si="7"/>
        <v>0</v>
      </c>
      <c r="V18" s="197">
        <f t="shared" si="19"/>
        <v>0</v>
      </c>
      <c r="W18" s="197">
        <f t="shared" si="20"/>
        <v>0</v>
      </c>
      <c r="X18" s="197">
        <f t="shared" si="21"/>
        <v>0</v>
      </c>
      <c r="Y18" s="197">
        <f t="shared" si="22"/>
        <v>0</v>
      </c>
      <c r="Z18" s="197">
        <f t="shared" si="14"/>
        <v>0</v>
      </c>
      <c r="AA18" s="250">
        <f t="shared" si="10"/>
        <v>0</v>
      </c>
    </row>
    <row r="19" spans="1:27" s="116" customFormat="1" x14ac:dyDescent="0.2">
      <c r="A19" s="133">
        <f t="shared" si="11"/>
        <v>8</v>
      </c>
      <c r="B19" s="162" t="s">
        <v>53</v>
      </c>
      <c r="C19" s="174" t="s">
        <v>58</v>
      </c>
      <c r="D19" s="163" t="s">
        <v>53</v>
      </c>
      <c r="E19" s="164"/>
      <c r="F19" s="183">
        <v>1</v>
      </c>
      <c r="G19" s="234"/>
      <c r="H19" s="165"/>
      <c r="I19" s="166"/>
      <c r="J19" s="166"/>
      <c r="K19" s="166"/>
      <c r="L19" s="166"/>
      <c r="M19" s="166"/>
      <c r="N19" s="251">
        <f t="shared" si="4"/>
        <v>0</v>
      </c>
      <c r="O19" s="252">
        <f t="shared" ref="O19" si="23">N19*1.02</f>
        <v>0</v>
      </c>
      <c r="P19" s="252">
        <f t="shared" ref="P19" si="24">O19*1.02</f>
        <v>0</v>
      </c>
      <c r="Q19" s="252">
        <f t="shared" ref="Q19" si="25">P19*1.02</f>
        <v>0</v>
      </c>
      <c r="R19" s="252">
        <f t="shared" ref="R19" si="26">Q19*1.02</f>
        <v>0</v>
      </c>
      <c r="S19" s="252">
        <f t="shared" si="12"/>
        <v>0</v>
      </c>
      <c r="T19" s="153"/>
      <c r="U19" s="196">
        <f t="shared" si="7"/>
        <v>0</v>
      </c>
      <c r="V19" s="197">
        <f t="shared" ref="V19" si="27">O19*$E19*I19/12</f>
        <v>0</v>
      </c>
      <c r="W19" s="197">
        <f t="shared" ref="W19" si="28">P19*$E19*J19/12</f>
        <v>0</v>
      </c>
      <c r="X19" s="197">
        <f t="shared" ref="X19" si="29">Q19*$E19*K19/12</f>
        <v>0</v>
      </c>
      <c r="Y19" s="197">
        <f t="shared" ref="Y19" si="30">R19*$E19*L19/12</f>
        <v>0</v>
      </c>
      <c r="Z19" s="197">
        <f t="shared" si="14"/>
        <v>0</v>
      </c>
      <c r="AA19" s="250">
        <f t="shared" si="10"/>
        <v>0</v>
      </c>
    </row>
    <row r="20" spans="1:27" s="116" customFormat="1" x14ac:dyDescent="0.2">
      <c r="A20" s="133">
        <f t="shared" si="11"/>
        <v>9</v>
      </c>
      <c r="B20" s="162" t="s">
        <v>53</v>
      </c>
      <c r="C20" s="174" t="s">
        <v>58</v>
      </c>
      <c r="D20" s="163" t="s">
        <v>53</v>
      </c>
      <c r="E20" s="164"/>
      <c r="F20" s="183">
        <v>1</v>
      </c>
      <c r="G20" s="234"/>
      <c r="H20" s="165"/>
      <c r="I20" s="166"/>
      <c r="J20" s="166"/>
      <c r="K20" s="166"/>
      <c r="L20" s="166"/>
      <c r="M20" s="166"/>
      <c r="N20" s="251">
        <f t="shared" si="4"/>
        <v>0</v>
      </c>
      <c r="O20" s="252">
        <f t="shared" si="5"/>
        <v>0</v>
      </c>
      <c r="P20" s="252">
        <f t="shared" ref="P20:R20" si="31">O20*1.02</f>
        <v>0</v>
      </c>
      <c r="Q20" s="252">
        <f t="shared" si="31"/>
        <v>0</v>
      </c>
      <c r="R20" s="252">
        <f t="shared" si="31"/>
        <v>0</v>
      </c>
      <c r="S20" s="252">
        <f t="shared" si="12"/>
        <v>0</v>
      </c>
      <c r="T20" s="153"/>
      <c r="U20" s="196">
        <f t="shared" si="7"/>
        <v>0</v>
      </c>
      <c r="V20" s="197">
        <f>O20*$E20*I20/12</f>
        <v>0</v>
      </c>
      <c r="W20" s="197">
        <f>P20*$E20*J20/12</f>
        <v>0</v>
      </c>
      <c r="X20" s="197">
        <f>Q20*$E20*K20/12</f>
        <v>0</v>
      </c>
      <c r="Y20" s="197">
        <f>R20*$E20*L20/12</f>
        <v>0</v>
      </c>
      <c r="Z20" s="197">
        <f t="shared" si="14"/>
        <v>0</v>
      </c>
      <c r="AA20" s="250">
        <f t="shared" si="10"/>
        <v>0</v>
      </c>
    </row>
    <row r="21" spans="1:27" s="116" customFormat="1" x14ac:dyDescent="0.2">
      <c r="A21" s="133">
        <f t="shared" si="11"/>
        <v>10</v>
      </c>
      <c r="B21" s="162" t="s">
        <v>53</v>
      </c>
      <c r="C21" s="174" t="s">
        <v>58</v>
      </c>
      <c r="D21" s="163" t="s">
        <v>53</v>
      </c>
      <c r="E21" s="164"/>
      <c r="F21" s="183">
        <v>1</v>
      </c>
      <c r="G21" s="234"/>
      <c r="H21" s="165"/>
      <c r="I21" s="166"/>
      <c r="J21" s="166"/>
      <c r="K21" s="166"/>
      <c r="L21" s="166"/>
      <c r="M21" s="166"/>
      <c r="N21" s="251">
        <f t="shared" si="4"/>
        <v>0</v>
      </c>
      <c r="O21" s="252">
        <f t="shared" si="5"/>
        <v>0</v>
      </c>
      <c r="P21" s="252">
        <f t="shared" ref="P21:R21" si="32">O21*1.02</f>
        <v>0</v>
      </c>
      <c r="Q21" s="252">
        <f t="shared" si="32"/>
        <v>0</v>
      </c>
      <c r="R21" s="252">
        <f t="shared" si="32"/>
        <v>0</v>
      </c>
      <c r="S21" s="252">
        <f t="shared" si="12"/>
        <v>0</v>
      </c>
      <c r="T21" s="153"/>
      <c r="U21" s="196">
        <f t="shared" si="7"/>
        <v>0</v>
      </c>
      <c r="V21" s="197">
        <f t="shared" ref="V21:Y22" si="33">O21*$E21*I21/12</f>
        <v>0</v>
      </c>
      <c r="W21" s="197">
        <f t="shared" si="33"/>
        <v>0</v>
      </c>
      <c r="X21" s="197">
        <f t="shared" si="33"/>
        <v>0</v>
      </c>
      <c r="Y21" s="197">
        <f t="shared" si="33"/>
        <v>0</v>
      </c>
      <c r="Z21" s="197">
        <f t="shared" si="14"/>
        <v>0</v>
      </c>
      <c r="AA21" s="250">
        <f t="shared" si="10"/>
        <v>0</v>
      </c>
    </row>
    <row r="22" spans="1:27" s="116" customFormat="1" x14ac:dyDescent="0.2">
      <c r="A22" s="133">
        <f t="shared" si="11"/>
        <v>11</v>
      </c>
      <c r="B22" s="162" t="s">
        <v>53</v>
      </c>
      <c r="C22" s="174" t="s">
        <v>58</v>
      </c>
      <c r="D22" s="163" t="s">
        <v>53</v>
      </c>
      <c r="E22" s="164"/>
      <c r="F22" s="183">
        <v>1</v>
      </c>
      <c r="G22" s="234"/>
      <c r="H22" s="165"/>
      <c r="I22" s="166"/>
      <c r="J22" s="166"/>
      <c r="K22" s="166"/>
      <c r="L22" s="166"/>
      <c r="M22" s="166"/>
      <c r="N22" s="251">
        <f t="shared" si="4"/>
        <v>0</v>
      </c>
      <c r="O22" s="252">
        <f t="shared" si="5"/>
        <v>0</v>
      </c>
      <c r="P22" s="252">
        <f t="shared" ref="P22:R22" si="34">O22*1.02</f>
        <v>0</v>
      </c>
      <c r="Q22" s="252">
        <f t="shared" si="34"/>
        <v>0</v>
      </c>
      <c r="R22" s="252">
        <f t="shared" si="34"/>
        <v>0</v>
      </c>
      <c r="S22" s="252">
        <f t="shared" si="12"/>
        <v>0</v>
      </c>
      <c r="T22" s="153"/>
      <c r="U22" s="196">
        <f t="shared" si="7"/>
        <v>0</v>
      </c>
      <c r="V22" s="197">
        <f t="shared" si="33"/>
        <v>0</v>
      </c>
      <c r="W22" s="197">
        <f t="shared" si="33"/>
        <v>0</v>
      </c>
      <c r="X22" s="197">
        <f t="shared" si="33"/>
        <v>0</v>
      </c>
      <c r="Y22" s="197">
        <f t="shared" si="33"/>
        <v>0</v>
      </c>
      <c r="Z22" s="197">
        <f t="shared" si="14"/>
        <v>0</v>
      </c>
      <c r="AA22" s="250">
        <f t="shared" si="10"/>
        <v>0</v>
      </c>
    </row>
    <row r="23" spans="1:27" s="116" customFormat="1" x14ac:dyDescent="0.2">
      <c r="A23" s="133">
        <f t="shared" si="11"/>
        <v>12</v>
      </c>
      <c r="B23" s="162" t="s">
        <v>53</v>
      </c>
      <c r="C23" s="174" t="s">
        <v>58</v>
      </c>
      <c r="D23" s="163" t="s">
        <v>53</v>
      </c>
      <c r="E23" s="164"/>
      <c r="F23" s="183">
        <v>1</v>
      </c>
      <c r="G23" s="234"/>
      <c r="H23" s="165"/>
      <c r="I23" s="166"/>
      <c r="J23" s="166"/>
      <c r="K23" s="166"/>
      <c r="L23" s="166"/>
      <c r="M23" s="166"/>
      <c r="N23" s="251">
        <f t="shared" si="4"/>
        <v>0</v>
      </c>
      <c r="O23" s="252">
        <f t="shared" ref="O23" si="35">N23*1.02</f>
        <v>0</v>
      </c>
      <c r="P23" s="252">
        <f t="shared" ref="P23" si="36">O23*1.02</f>
        <v>0</v>
      </c>
      <c r="Q23" s="252">
        <f t="shared" ref="Q23" si="37">P23*1.02</f>
        <v>0</v>
      </c>
      <c r="R23" s="252">
        <f t="shared" ref="R23" si="38">Q23*1.02</f>
        <v>0</v>
      </c>
      <c r="S23" s="252">
        <f t="shared" si="12"/>
        <v>0</v>
      </c>
      <c r="T23" s="153"/>
      <c r="U23" s="196">
        <f t="shared" si="7"/>
        <v>0</v>
      </c>
      <c r="V23" s="197">
        <f t="shared" ref="V23" si="39">O23*$E23*I23/12</f>
        <v>0</v>
      </c>
      <c r="W23" s="197">
        <f t="shared" ref="W23" si="40">P23*$E23*J23/12</f>
        <v>0</v>
      </c>
      <c r="X23" s="197">
        <f t="shared" ref="X23" si="41">Q23*$E23*K23/12</f>
        <v>0</v>
      </c>
      <c r="Y23" s="197">
        <f t="shared" ref="Y23" si="42">R23*$E23*L23/12</f>
        <v>0</v>
      </c>
      <c r="Z23" s="197">
        <f t="shared" si="14"/>
        <v>0</v>
      </c>
      <c r="AA23" s="250">
        <f t="shared" si="10"/>
        <v>0</v>
      </c>
    </row>
    <row r="24" spans="1:27" s="130" customFormat="1" x14ac:dyDescent="0.2">
      <c r="A24" s="178" t="s">
        <v>148</v>
      </c>
      <c r="B24" s="181"/>
      <c r="C24" s="11"/>
      <c r="D24" s="182"/>
      <c r="E24" s="180"/>
      <c r="F24" s="168"/>
      <c r="G24" s="168"/>
      <c r="H24" s="117"/>
      <c r="I24" s="131"/>
      <c r="J24" s="131"/>
      <c r="K24" s="131"/>
      <c r="L24" s="131"/>
      <c r="M24" s="131"/>
      <c r="N24" s="144"/>
      <c r="O24" s="124"/>
      <c r="P24" s="124"/>
      <c r="Q24" s="124"/>
      <c r="R24" s="124"/>
      <c r="S24" s="115"/>
      <c r="T24" s="177"/>
      <c r="U24" s="196"/>
      <c r="V24" s="197"/>
      <c r="W24" s="197"/>
      <c r="X24" s="197"/>
      <c r="Y24" s="197"/>
      <c r="Z24" s="197"/>
      <c r="AA24" s="250"/>
    </row>
    <row r="25" spans="1:27" s="116" customFormat="1" x14ac:dyDescent="0.2">
      <c r="A25" s="133">
        <f>A23+1</f>
        <v>13</v>
      </c>
      <c r="B25" s="162" t="s">
        <v>53</v>
      </c>
      <c r="C25" s="174" t="s">
        <v>58</v>
      </c>
      <c r="D25" s="200"/>
      <c r="E25" s="176" t="s">
        <v>88</v>
      </c>
      <c r="F25" s="183">
        <v>1</v>
      </c>
      <c r="G25" s="193"/>
      <c r="H25" s="165"/>
      <c r="I25" s="166"/>
      <c r="J25" s="166"/>
      <c r="K25" s="166"/>
      <c r="L25" s="166"/>
      <c r="M25" s="166"/>
      <c r="N25" s="179" t="s">
        <v>130</v>
      </c>
      <c r="O25" s="392"/>
      <c r="P25" s="393"/>
      <c r="Q25" s="393"/>
      <c r="R25" s="393"/>
      <c r="S25" s="394"/>
      <c r="T25" s="153"/>
      <c r="U25" s="196" t="str">
        <f t="shared" ref="U25:U30" si="43">IF(O25&lt;&gt;"",((H25/(SUM(H25:M25))*O25)),"-")</f>
        <v>-</v>
      </c>
      <c r="V25" s="197" t="str">
        <f t="shared" ref="V25:V30" si="44">IF(O25&lt;&gt;"",((I25/(SUM(H25:M25))*O25)),"-")</f>
        <v>-</v>
      </c>
      <c r="W25" s="197" t="str">
        <f t="shared" ref="W25:W30" si="45">IF(O25&lt;&gt;"",((J25/(SUM(H25:M25))*O25)),"-")</f>
        <v>-</v>
      </c>
      <c r="X25" s="197" t="str">
        <f t="shared" ref="X25:X30" si="46">IF(O25&lt;&gt;"",((K25/(SUM(H25:M25))*O25)),"-")</f>
        <v>-</v>
      </c>
      <c r="Y25" s="197" t="str">
        <f t="shared" ref="Y25:Y30" si="47">IF(O25&lt;&gt;"",((L25/(SUM(H25:M25))*O25)),"-")</f>
        <v>-</v>
      </c>
      <c r="Z25" s="197" t="str">
        <f t="shared" ref="Z25:Z30" si="48">IF(O25&lt;&gt;"",((M25/(SUM(H25:M25))*O25)),"-")</f>
        <v>-</v>
      </c>
      <c r="AA25" s="250">
        <f t="shared" si="10"/>
        <v>0</v>
      </c>
    </row>
    <row r="26" spans="1:27" s="116" customFormat="1" x14ac:dyDescent="0.2">
      <c r="A26" s="133">
        <f t="shared" ref="A26:A30" si="49">A25+1</f>
        <v>14</v>
      </c>
      <c r="B26" s="162" t="s">
        <v>53</v>
      </c>
      <c r="C26" s="174" t="s">
        <v>58</v>
      </c>
      <c r="D26" s="163"/>
      <c r="E26" s="176" t="s">
        <v>88</v>
      </c>
      <c r="F26" s="183">
        <v>1</v>
      </c>
      <c r="G26" s="193"/>
      <c r="H26" s="165"/>
      <c r="I26" s="166"/>
      <c r="J26" s="166"/>
      <c r="K26" s="166"/>
      <c r="L26" s="166"/>
      <c r="M26" s="166"/>
      <c r="N26" s="179" t="s">
        <v>129</v>
      </c>
      <c r="O26" s="392"/>
      <c r="P26" s="393"/>
      <c r="Q26" s="393"/>
      <c r="R26" s="393"/>
      <c r="S26" s="394"/>
      <c r="T26" s="153"/>
      <c r="U26" s="196" t="str">
        <f t="shared" si="43"/>
        <v>-</v>
      </c>
      <c r="V26" s="197" t="str">
        <f t="shared" si="44"/>
        <v>-</v>
      </c>
      <c r="W26" s="197" t="str">
        <f t="shared" si="45"/>
        <v>-</v>
      </c>
      <c r="X26" s="197" t="str">
        <f t="shared" si="46"/>
        <v>-</v>
      </c>
      <c r="Y26" s="197" t="str">
        <f t="shared" si="47"/>
        <v>-</v>
      </c>
      <c r="Z26" s="197" t="str">
        <f t="shared" si="48"/>
        <v>-</v>
      </c>
      <c r="AA26" s="250">
        <f t="shared" si="10"/>
        <v>0</v>
      </c>
    </row>
    <row r="27" spans="1:27" s="116" customFormat="1" x14ac:dyDescent="0.2">
      <c r="A27" s="133">
        <f t="shared" si="49"/>
        <v>15</v>
      </c>
      <c r="B27" s="162" t="s">
        <v>53</v>
      </c>
      <c r="C27" s="174" t="s">
        <v>58</v>
      </c>
      <c r="D27" s="163"/>
      <c r="E27" s="176" t="s">
        <v>88</v>
      </c>
      <c r="F27" s="183">
        <v>1</v>
      </c>
      <c r="G27" s="193"/>
      <c r="H27" s="165"/>
      <c r="I27" s="166"/>
      <c r="J27" s="166"/>
      <c r="K27" s="166"/>
      <c r="L27" s="166"/>
      <c r="M27" s="166"/>
      <c r="N27" s="179" t="s">
        <v>128</v>
      </c>
      <c r="O27" s="392"/>
      <c r="P27" s="393"/>
      <c r="Q27" s="393"/>
      <c r="R27" s="393"/>
      <c r="S27" s="394"/>
      <c r="T27" s="153"/>
      <c r="U27" s="196" t="str">
        <f t="shared" si="43"/>
        <v>-</v>
      </c>
      <c r="V27" s="197" t="str">
        <f t="shared" si="44"/>
        <v>-</v>
      </c>
      <c r="W27" s="197" t="str">
        <f t="shared" si="45"/>
        <v>-</v>
      </c>
      <c r="X27" s="197" t="str">
        <f t="shared" si="46"/>
        <v>-</v>
      </c>
      <c r="Y27" s="197" t="str">
        <f t="shared" si="47"/>
        <v>-</v>
      </c>
      <c r="Z27" s="197" t="str">
        <f t="shared" si="48"/>
        <v>-</v>
      </c>
      <c r="AA27" s="250">
        <f t="shared" si="10"/>
        <v>0</v>
      </c>
    </row>
    <row r="28" spans="1:27" s="116" customFormat="1" x14ac:dyDescent="0.2">
      <c r="A28" s="133">
        <f t="shared" si="49"/>
        <v>16</v>
      </c>
      <c r="B28" s="162" t="s">
        <v>53</v>
      </c>
      <c r="C28" s="174" t="s">
        <v>58</v>
      </c>
      <c r="D28" s="163"/>
      <c r="E28" s="176" t="s">
        <v>88</v>
      </c>
      <c r="F28" s="183">
        <v>1</v>
      </c>
      <c r="G28" s="193"/>
      <c r="H28" s="165"/>
      <c r="I28" s="166"/>
      <c r="J28" s="166"/>
      <c r="K28" s="166"/>
      <c r="L28" s="166"/>
      <c r="M28" s="166"/>
      <c r="N28" s="179" t="s">
        <v>130</v>
      </c>
      <c r="O28" s="392"/>
      <c r="P28" s="393"/>
      <c r="Q28" s="393"/>
      <c r="R28" s="393"/>
      <c r="S28" s="394"/>
      <c r="T28" s="153"/>
      <c r="U28" s="196" t="str">
        <f t="shared" si="43"/>
        <v>-</v>
      </c>
      <c r="V28" s="197" t="str">
        <f t="shared" si="44"/>
        <v>-</v>
      </c>
      <c r="W28" s="197" t="str">
        <f t="shared" si="45"/>
        <v>-</v>
      </c>
      <c r="X28" s="197" t="str">
        <f t="shared" si="46"/>
        <v>-</v>
      </c>
      <c r="Y28" s="197" t="str">
        <f t="shared" si="47"/>
        <v>-</v>
      </c>
      <c r="Z28" s="197" t="str">
        <f t="shared" si="48"/>
        <v>-</v>
      </c>
      <c r="AA28" s="250">
        <f t="shared" si="10"/>
        <v>0</v>
      </c>
    </row>
    <row r="29" spans="1:27" s="116" customFormat="1" x14ac:dyDescent="0.2">
      <c r="A29" s="133">
        <f t="shared" si="49"/>
        <v>17</v>
      </c>
      <c r="B29" s="162" t="s">
        <v>53</v>
      </c>
      <c r="C29" s="174" t="s">
        <v>58</v>
      </c>
      <c r="D29" s="163"/>
      <c r="E29" s="176" t="s">
        <v>88</v>
      </c>
      <c r="F29" s="183">
        <v>1</v>
      </c>
      <c r="G29" s="193"/>
      <c r="H29" s="165"/>
      <c r="I29" s="166"/>
      <c r="J29" s="166"/>
      <c r="K29" s="166"/>
      <c r="L29" s="166"/>
      <c r="M29" s="166"/>
      <c r="N29" s="179" t="s">
        <v>130</v>
      </c>
      <c r="O29" s="392"/>
      <c r="P29" s="393"/>
      <c r="Q29" s="393"/>
      <c r="R29" s="393"/>
      <c r="S29" s="394"/>
      <c r="T29" s="153"/>
      <c r="U29" s="196" t="str">
        <f t="shared" si="43"/>
        <v>-</v>
      </c>
      <c r="V29" s="197" t="str">
        <f t="shared" si="44"/>
        <v>-</v>
      </c>
      <c r="W29" s="197" t="str">
        <f t="shared" si="45"/>
        <v>-</v>
      </c>
      <c r="X29" s="197" t="str">
        <f t="shared" si="46"/>
        <v>-</v>
      </c>
      <c r="Y29" s="197" t="str">
        <f t="shared" si="47"/>
        <v>-</v>
      </c>
      <c r="Z29" s="197" t="str">
        <f t="shared" si="48"/>
        <v>-</v>
      </c>
      <c r="AA29" s="250">
        <f t="shared" si="10"/>
        <v>0</v>
      </c>
    </row>
    <row r="30" spans="1:27" s="116" customFormat="1" x14ac:dyDescent="0.2">
      <c r="A30" s="133">
        <f t="shared" si="49"/>
        <v>18</v>
      </c>
      <c r="B30" s="162" t="s">
        <v>53</v>
      </c>
      <c r="C30" s="174" t="s">
        <v>58</v>
      </c>
      <c r="D30" s="163"/>
      <c r="E30" s="176" t="s">
        <v>88</v>
      </c>
      <c r="F30" s="183">
        <v>1</v>
      </c>
      <c r="G30" s="193"/>
      <c r="H30" s="165"/>
      <c r="I30" s="166"/>
      <c r="J30" s="166"/>
      <c r="K30" s="166"/>
      <c r="L30" s="166"/>
      <c r="M30" s="166"/>
      <c r="N30" s="179" t="s">
        <v>130</v>
      </c>
      <c r="O30" s="392"/>
      <c r="P30" s="393"/>
      <c r="Q30" s="393"/>
      <c r="R30" s="393"/>
      <c r="S30" s="394"/>
      <c r="T30" s="153"/>
      <c r="U30" s="196" t="str">
        <f t="shared" si="43"/>
        <v>-</v>
      </c>
      <c r="V30" s="197" t="str">
        <f t="shared" si="44"/>
        <v>-</v>
      </c>
      <c r="W30" s="197" t="str">
        <f t="shared" si="45"/>
        <v>-</v>
      </c>
      <c r="X30" s="197" t="str">
        <f t="shared" si="46"/>
        <v>-</v>
      </c>
      <c r="Y30" s="197" t="str">
        <f t="shared" si="47"/>
        <v>-</v>
      </c>
      <c r="Z30" s="197" t="str">
        <f t="shared" si="48"/>
        <v>-</v>
      </c>
      <c r="AA30" s="250">
        <f t="shared" si="10"/>
        <v>0</v>
      </c>
    </row>
    <row r="31" spans="1:27" s="4" customFormat="1" x14ac:dyDescent="0.2">
      <c r="A31" s="139"/>
      <c r="B31" s="140"/>
      <c r="C31" s="140"/>
      <c r="D31" s="141"/>
      <c r="E31" s="143"/>
      <c r="F31" s="152"/>
      <c r="G31" s="190"/>
      <c r="H31" s="169"/>
      <c r="I31" s="170"/>
      <c r="J31" s="170"/>
      <c r="K31" s="170"/>
      <c r="L31" s="170"/>
      <c r="M31" s="170"/>
      <c r="N31" s="145"/>
      <c r="O31" s="170"/>
      <c r="P31" s="170"/>
      <c r="Q31" s="170"/>
      <c r="R31" s="150"/>
      <c r="S31" s="146"/>
      <c r="T31" s="7"/>
      <c r="U31" s="149"/>
      <c r="V31" s="150"/>
      <c r="W31" s="150"/>
      <c r="X31" s="150"/>
      <c r="Y31" s="150"/>
      <c r="Z31" s="150"/>
      <c r="AA31" s="151"/>
    </row>
    <row r="32" spans="1:27" ht="15" x14ac:dyDescent="0.2">
      <c r="A32" s="79" t="s">
        <v>33</v>
      </c>
      <c r="B32" s="81" t="s">
        <v>80</v>
      </c>
      <c r="C32" s="10"/>
      <c r="D32" s="10"/>
      <c r="E32" s="77"/>
      <c r="F32" s="77"/>
      <c r="G32" s="77"/>
      <c r="H32" s="77"/>
      <c r="I32" s="77"/>
      <c r="J32" s="77"/>
      <c r="K32" s="77"/>
      <c r="L32" s="77"/>
      <c r="M32" s="77"/>
      <c r="N32" s="77"/>
      <c r="O32" s="77"/>
      <c r="P32" s="77"/>
      <c r="Q32" s="77"/>
      <c r="R32" s="77"/>
      <c r="S32" s="77"/>
      <c r="T32" s="13"/>
      <c r="U32" s="10"/>
      <c r="V32" s="10"/>
      <c r="W32" s="10"/>
      <c r="X32" s="10"/>
    </row>
    <row r="33" spans="1:29" ht="15.75" thickBot="1" x14ac:dyDescent="0.3">
      <c r="A33" s="10"/>
      <c r="B33" s="10"/>
      <c r="C33" s="10"/>
      <c r="D33" s="10"/>
      <c r="E33" s="77"/>
      <c r="F33" s="77"/>
      <c r="G33" s="77"/>
      <c r="H33" s="77"/>
      <c r="I33" s="77"/>
      <c r="J33" s="77"/>
      <c r="K33" s="77"/>
      <c r="L33" s="77"/>
      <c r="M33" s="77"/>
      <c r="N33" s="77"/>
      <c r="O33" s="77"/>
      <c r="P33" s="77"/>
      <c r="Q33" s="77"/>
      <c r="R33" s="77"/>
      <c r="S33" s="77"/>
      <c r="T33" s="13"/>
      <c r="U33" s="10"/>
      <c r="V33" s="10"/>
      <c r="W33" s="10"/>
      <c r="X33" s="10"/>
      <c r="AA33" s="85">
        <f>SUM(AA12:AA31)</f>
        <v>0</v>
      </c>
      <c r="AC33" s="123"/>
    </row>
    <row r="34" spans="1:29" x14ac:dyDescent="0.2">
      <c r="A34" s="10"/>
      <c r="B34" s="10"/>
      <c r="C34" s="10"/>
      <c r="D34" s="10"/>
      <c r="E34" s="77"/>
      <c r="F34" s="77"/>
      <c r="G34" s="77"/>
      <c r="H34" s="77"/>
      <c r="I34" s="77"/>
      <c r="J34" s="77"/>
      <c r="K34" s="77"/>
      <c r="L34" s="77"/>
      <c r="M34" s="77"/>
      <c r="N34" s="77"/>
      <c r="O34" s="77"/>
      <c r="P34" s="77"/>
      <c r="Q34" s="77"/>
      <c r="R34" s="77"/>
      <c r="S34" s="77"/>
      <c r="T34" s="77"/>
      <c r="U34" s="77"/>
      <c r="V34" s="77"/>
      <c r="W34" s="77"/>
      <c r="X34" s="77"/>
      <c r="Y34" s="77"/>
      <c r="Z34" s="77"/>
      <c r="AA34" s="77"/>
    </row>
    <row r="35" spans="1:29" ht="20.25" x14ac:dyDescent="0.3">
      <c r="A35" s="5" t="s">
        <v>120</v>
      </c>
      <c r="B35" s="5"/>
      <c r="D35" s="20"/>
      <c r="E35" s="18"/>
      <c r="F35" s="19"/>
      <c r="G35" s="19"/>
      <c r="H35" s="19"/>
      <c r="I35" s="19"/>
      <c r="J35" s="19"/>
      <c r="K35" s="19"/>
      <c r="M35" s="196"/>
      <c r="T35" s="10"/>
    </row>
    <row r="36" spans="1:29" x14ac:dyDescent="0.2">
      <c r="A36" s="6"/>
      <c r="B36" s="6"/>
      <c r="D36" s="20"/>
      <c r="E36" s="18"/>
      <c r="F36" s="19"/>
      <c r="G36" s="19"/>
      <c r="H36" s="19"/>
      <c r="I36" s="19"/>
      <c r="J36" s="19"/>
      <c r="K36" s="19"/>
      <c r="N36" s="3"/>
      <c r="O36" s="3"/>
      <c r="P36" s="3"/>
      <c r="Q36" s="3"/>
      <c r="R36" s="10"/>
      <c r="S36" s="10"/>
      <c r="T36" s="10"/>
      <c r="U36" s="10"/>
      <c r="V36" s="10"/>
      <c r="W36" s="10"/>
      <c r="X36" s="10"/>
    </row>
    <row r="37" spans="1:29" ht="13.15" customHeight="1" x14ac:dyDescent="0.2">
      <c r="A37" s="370" t="s">
        <v>62</v>
      </c>
      <c r="B37" s="371"/>
      <c r="C37" s="371"/>
      <c r="D37" s="381" t="s">
        <v>77</v>
      </c>
      <c r="E37" s="202"/>
      <c r="F37" s="191"/>
      <c r="G37" s="191"/>
      <c r="H37" s="221"/>
      <c r="I37" s="221"/>
      <c r="J37" s="221"/>
      <c r="K37" s="221"/>
      <c r="L37" s="221"/>
      <c r="M37" s="221"/>
      <c r="N37" s="221"/>
      <c r="O37" s="388"/>
      <c r="P37" s="388"/>
      <c r="Q37" s="388"/>
      <c r="R37" s="388"/>
      <c r="S37" s="388"/>
      <c r="T37" s="388"/>
      <c r="U37" s="374" t="s">
        <v>63</v>
      </c>
      <c r="V37" s="378"/>
      <c r="W37" s="378"/>
      <c r="X37" s="378"/>
      <c r="Y37" s="378"/>
      <c r="Z37" s="379"/>
      <c r="AA37" s="380"/>
    </row>
    <row r="38" spans="1:29" x14ac:dyDescent="0.2">
      <c r="A38" s="372"/>
      <c r="B38" s="373"/>
      <c r="C38" s="373"/>
      <c r="D38" s="382"/>
      <c r="E38" s="203"/>
      <c r="F38" s="204"/>
      <c r="G38" s="192"/>
      <c r="H38" s="222"/>
      <c r="I38" s="222"/>
      <c r="J38" s="222"/>
      <c r="K38" s="222"/>
      <c r="L38" s="222"/>
      <c r="M38" s="222"/>
      <c r="N38" s="222"/>
      <c r="O38" s="389"/>
      <c r="P38" s="389"/>
      <c r="Q38" s="389"/>
      <c r="R38" s="389"/>
      <c r="S38" s="389"/>
      <c r="T38" s="389"/>
      <c r="U38" s="136">
        <f>U6</f>
        <v>2023</v>
      </c>
      <c r="V38" s="201">
        <f t="shared" ref="V38:Z38" si="50">V6</f>
        <v>2024</v>
      </c>
      <c r="W38" s="201">
        <f t="shared" si="50"/>
        <v>2025</v>
      </c>
      <c r="X38" s="201">
        <f t="shared" si="50"/>
        <v>2026</v>
      </c>
      <c r="Y38" s="201">
        <f t="shared" si="50"/>
        <v>2027</v>
      </c>
      <c r="Z38" s="201">
        <f t="shared" si="50"/>
        <v>2028</v>
      </c>
      <c r="AA38" s="147" t="s">
        <v>127</v>
      </c>
    </row>
    <row r="39" spans="1:29" s="4" customFormat="1" x14ac:dyDescent="0.2">
      <c r="A39" s="138"/>
      <c r="B39" s="73"/>
      <c r="C39" s="73"/>
      <c r="D39" s="8"/>
      <c r="E39" s="142"/>
      <c r="G39" s="189"/>
      <c r="O39" s="19"/>
      <c r="P39" s="19"/>
      <c r="Q39" s="19"/>
      <c r="R39" s="19"/>
      <c r="S39" s="19"/>
      <c r="T39" s="215"/>
      <c r="U39" s="78"/>
      <c r="V39" s="132"/>
      <c r="W39" s="132"/>
      <c r="X39" s="132"/>
      <c r="Y39" s="132"/>
      <c r="Z39" s="132"/>
      <c r="AA39" s="148"/>
    </row>
    <row r="40" spans="1:29" x14ac:dyDescent="0.2">
      <c r="A40" s="155">
        <v>1</v>
      </c>
      <c r="B40" s="84" t="s">
        <v>53</v>
      </c>
      <c r="C40" s="154"/>
      <c r="D40" s="156" t="s">
        <v>53</v>
      </c>
      <c r="E40" s="154"/>
      <c r="F40" s="218"/>
      <c r="G40" s="219"/>
      <c r="H40" s="19"/>
      <c r="I40" s="19"/>
      <c r="J40" s="19"/>
      <c r="K40" s="19"/>
      <c r="L40" s="19"/>
      <c r="M40" s="19"/>
      <c r="N40" s="19"/>
      <c r="O40" s="216"/>
      <c r="P40" s="216"/>
      <c r="Q40" s="216"/>
      <c r="R40" s="216"/>
      <c r="S40" s="216"/>
      <c r="T40" s="74"/>
      <c r="U40" s="172"/>
      <c r="V40" s="173"/>
      <c r="W40" s="173"/>
      <c r="X40" s="173"/>
      <c r="Y40" s="173"/>
      <c r="Z40" s="173"/>
      <c r="AA40" s="236">
        <f>SUM(U40:Z40)</f>
        <v>0</v>
      </c>
    </row>
    <row r="41" spans="1:29" x14ac:dyDescent="0.2">
      <c r="A41" s="155">
        <v>2</v>
      </c>
      <c r="B41" s="84" t="s">
        <v>53</v>
      </c>
      <c r="C41" s="154"/>
      <c r="D41" s="156" t="s">
        <v>53</v>
      </c>
      <c r="E41" s="217"/>
      <c r="F41" s="218"/>
      <c r="G41" s="219"/>
      <c r="H41" s="19"/>
      <c r="I41" s="19"/>
      <c r="J41" s="19"/>
      <c r="K41" s="19"/>
      <c r="L41" s="19"/>
      <c r="M41" s="19"/>
      <c r="N41" s="19"/>
      <c r="O41" s="216"/>
      <c r="P41" s="216"/>
      <c r="Q41" s="216"/>
      <c r="R41" s="216"/>
      <c r="S41" s="216"/>
      <c r="T41" s="233"/>
      <c r="U41" s="172"/>
      <c r="V41" s="173"/>
      <c r="W41" s="173"/>
      <c r="X41" s="173"/>
      <c r="Y41" s="173"/>
      <c r="Z41" s="173"/>
      <c r="AA41" s="236">
        <f t="shared" ref="AA41:AA46" si="51">SUM(U41:Z41)</f>
        <v>0</v>
      </c>
    </row>
    <row r="42" spans="1:29" x14ac:dyDescent="0.2">
      <c r="A42" s="155">
        <v>3</v>
      </c>
      <c r="B42" s="84" t="s">
        <v>53</v>
      </c>
      <c r="C42" s="154"/>
      <c r="D42" s="156" t="s">
        <v>53</v>
      </c>
      <c r="E42" s="217"/>
      <c r="F42" s="218"/>
      <c r="G42" s="219"/>
      <c r="H42" s="19"/>
      <c r="I42" s="19"/>
      <c r="J42" s="19"/>
      <c r="K42" s="19"/>
      <c r="L42" s="19"/>
      <c r="M42" s="19"/>
      <c r="N42" s="19"/>
      <c r="O42" s="216"/>
      <c r="P42" s="216"/>
      <c r="Q42" s="216"/>
      <c r="R42" s="216"/>
      <c r="S42" s="216"/>
      <c r="T42" s="233"/>
      <c r="U42" s="172"/>
      <c r="V42" s="173"/>
      <c r="W42" s="173"/>
      <c r="X42" s="173"/>
      <c r="Y42" s="173"/>
      <c r="Z42" s="173"/>
      <c r="AA42" s="236">
        <f t="shared" si="51"/>
        <v>0</v>
      </c>
      <c r="AB42" s="11"/>
    </row>
    <row r="43" spans="1:29" x14ac:dyDescent="0.2">
      <c r="A43" s="155">
        <v>4</v>
      </c>
      <c r="B43" s="84" t="s">
        <v>53</v>
      </c>
      <c r="C43" s="154"/>
      <c r="D43" s="156" t="s">
        <v>53</v>
      </c>
      <c r="E43" s="217"/>
      <c r="F43" s="218"/>
      <c r="G43" s="219"/>
      <c r="H43" s="19"/>
      <c r="I43" s="19"/>
      <c r="J43" s="19"/>
      <c r="K43" s="19"/>
      <c r="L43" s="19"/>
      <c r="M43" s="19"/>
      <c r="N43" s="19"/>
      <c r="O43" s="216"/>
      <c r="P43" s="216"/>
      <c r="Q43" s="216"/>
      <c r="R43" s="216"/>
      <c r="S43" s="216"/>
      <c r="T43" s="233"/>
      <c r="U43" s="172"/>
      <c r="V43" s="173"/>
      <c r="W43" s="173"/>
      <c r="X43" s="173"/>
      <c r="Y43" s="173"/>
      <c r="Z43" s="173"/>
      <c r="AA43" s="236">
        <f t="shared" si="51"/>
        <v>0</v>
      </c>
      <c r="AB43" s="11"/>
    </row>
    <row r="44" spans="1:29" x14ac:dyDescent="0.2">
      <c r="A44" s="155">
        <v>5</v>
      </c>
      <c r="B44" s="84" t="s">
        <v>53</v>
      </c>
      <c r="C44" s="154"/>
      <c r="D44" s="156" t="s">
        <v>53</v>
      </c>
      <c r="E44" s="217"/>
      <c r="F44" s="218"/>
      <c r="G44" s="219"/>
      <c r="H44" s="19"/>
      <c r="I44" s="19"/>
      <c r="J44" s="19"/>
      <c r="K44" s="19"/>
      <c r="L44" s="19"/>
      <c r="M44" s="19"/>
      <c r="N44" s="19"/>
      <c r="O44" s="216"/>
      <c r="P44" s="216"/>
      <c r="Q44" s="216"/>
      <c r="R44" s="216"/>
      <c r="S44" s="216"/>
      <c r="T44" s="233"/>
      <c r="U44" s="172"/>
      <c r="V44" s="173"/>
      <c r="W44" s="173"/>
      <c r="X44" s="173"/>
      <c r="Y44" s="173"/>
      <c r="Z44" s="173"/>
      <c r="AA44" s="236">
        <f t="shared" si="51"/>
        <v>0</v>
      </c>
      <c r="AB44" s="11"/>
    </row>
    <row r="45" spans="1:29" x14ac:dyDescent="0.2">
      <c r="A45" s="155">
        <v>6</v>
      </c>
      <c r="B45" s="84" t="s">
        <v>53</v>
      </c>
      <c r="C45" s="154"/>
      <c r="D45" s="156" t="s">
        <v>53</v>
      </c>
      <c r="E45" s="217"/>
      <c r="F45" s="218"/>
      <c r="G45" s="219"/>
      <c r="H45" s="19"/>
      <c r="I45" s="19"/>
      <c r="J45" s="19"/>
      <c r="K45" s="19"/>
      <c r="L45" s="19"/>
      <c r="M45" s="19"/>
      <c r="N45" s="19"/>
      <c r="O45" s="216"/>
      <c r="P45" s="216"/>
      <c r="Q45" s="216"/>
      <c r="R45" s="216"/>
      <c r="S45" s="216"/>
      <c r="T45" s="233"/>
      <c r="U45" s="172"/>
      <c r="V45" s="173"/>
      <c r="W45" s="173"/>
      <c r="X45" s="173"/>
      <c r="Y45" s="173"/>
      <c r="Z45" s="173"/>
      <c r="AA45" s="236">
        <f t="shared" si="51"/>
        <v>0</v>
      </c>
    </row>
    <row r="46" spans="1:29" x14ac:dyDescent="0.2">
      <c r="A46" s="155">
        <v>7</v>
      </c>
      <c r="B46" s="84" t="s">
        <v>53</v>
      </c>
      <c r="C46" s="154"/>
      <c r="D46" s="156" t="s">
        <v>53</v>
      </c>
      <c r="E46" s="217"/>
      <c r="F46" s="218"/>
      <c r="G46" s="219"/>
      <c r="H46" s="19"/>
      <c r="I46" s="19"/>
      <c r="J46" s="19"/>
      <c r="K46" s="19"/>
      <c r="L46" s="19"/>
      <c r="M46" s="19"/>
      <c r="N46" s="19"/>
      <c r="O46" s="216"/>
      <c r="P46" s="216"/>
      <c r="Q46" s="216"/>
      <c r="R46" s="216"/>
      <c r="S46" s="216"/>
      <c r="T46" s="233"/>
      <c r="U46" s="172"/>
      <c r="V46" s="173"/>
      <c r="W46" s="173"/>
      <c r="X46" s="173"/>
      <c r="Y46" s="173"/>
      <c r="Z46" s="173"/>
      <c r="AA46" s="236">
        <f t="shared" si="51"/>
        <v>0</v>
      </c>
    </row>
    <row r="47" spans="1:29" x14ac:dyDescent="0.2">
      <c r="A47" s="157"/>
      <c r="B47" s="129"/>
      <c r="C47" s="129"/>
      <c r="D47" s="237"/>
      <c r="E47" s="129"/>
      <c r="F47" s="129"/>
      <c r="G47" s="129"/>
      <c r="H47" s="188"/>
      <c r="I47" s="188"/>
      <c r="J47" s="188"/>
      <c r="K47" s="188"/>
      <c r="L47" s="188"/>
      <c r="M47" s="188"/>
      <c r="N47" s="188"/>
      <c r="O47" s="220"/>
      <c r="P47" s="220"/>
      <c r="Q47" s="220"/>
      <c r="R47" s="220"/>
      <c r="S47" s="220"/>
      <c r="T47" s="129"/>
      <c r="U47" s="129"/>
      <c r="V47" s="129"/>
      <c r="W47" s="129"/>
      <c r="X47" s="129"/>
      <c r="Y47" s="129"/>
      <c r="Z47" s="129"/>
      <c r="AA47" s="238"/>
    </row>
    <row r="48" spans="1:29" x14ac:dyDescent="0.2">
      <c r="A48" s="10"/>
      <c r="B48" s="10"/>
      <c r="C48" s="10"/>
      <c r="D48" s="10"/>
      <c r="E48" s="21"/>
      <c r="F48" s="82"/>
      <c r="G48" s="187"/>
      <c r="H48" s="19"/>
      <c r="I48" s="19"/>
      <c r="J48" s="19"/>
      <c r="K48" s="19"/>
      <c r="L48" s="19"/>
      <c r="M48" s="19"/>
      <c r="N48" s="19"/>
      <c r="O48" s="19"/>
      <c r="P48" s="19"/>
      <c r="Q48" s="19"/>
      <c r="R48" s="19"/>
      <c r="S48" s="19"/>
      <c r="T48" s="10"/>
      <c r="U48" s="10"/>
      <c r="V48" s="10"/>
      <c r="W48" s="10"/>
      <c r="X48" s="10"/>
      <c r="AC48" s="127"/>
    </row>
    <row r="49" spans="1:29" x14ac:dyDescent="0.2">
      <c r="A49" s="129"/>
      <c r="B49" s="129"/>
      <c r="C49" s="129"/>
      <c r="D49" s="129"/>
      <c r="E49" s="229"/>
      <c r="F49" s="188"/>
      <c r="G49" s="188"/>
      <c r="H49" s="188"/>
      <c r="I49" s="188"/>
      <c r="J49" s="188"/>
      <c r="K49" s="188"/>
      <c r="L49" s="188"/>
      <c r="M49" s="188"/>
      <c r="N49" s="230"/>
      <c r="O49" s="188"/>
      <c r="P49" s="188"/>
      <c r="Q49" s="188"/>
      <c r="R49" s="231"/>
      <c r="S49" s="231"/>
      <c r="T49" s="231"/>
      <c r="U49" s="231"/>
      <c r="V49" s="188"/>
      <c r="W49" s="188"/>
      <c r="X49" s="188"/>
      <c r="Y49" s="188"/>
      <c r="Z49" s="188"/>
      <c r="AA49" s="188"/>
      <c r="AB49" s="187"/>
      <c r="AC49" s="187"/>
    </row>
    <row r="50" spans="1:29" ht="15.75" x14ac:dyDescent="0.25">
      <c r="A50" s="210" t="s">
        <v>118</v>
      </c>
      <c r="B50" s="206"/>
      <c r="C50" s="10"/>
      <c r="D50" s="10"/>
      <c r="E50" s="21"/>
      <c r="F50" s="187"/>
      <c r="G50" s="187"/>
      <c r="H50" s="187"/>
      <c r="I50" s="187"/>
      <c r="J50" s="187"/>
      <c r="K50" s="187"/>
      <c r="L50" s="187"/>
      <c r="M50" s="187"/>
      <c r="N50" s="82"/>
      <c r="O50" s="187"/>
      <c r="P50" s="187"/>
      <c r="Q50" s="187"/>
      <c r="R50" s="207"/>
      <c r="S50" s="207"/>
      <c r="T50" s="207"/>
      <c r="U50" s="207"/>
      <c r="V50" s="206"/>
      <c r="W50" s="206"/>
      <c r="X50" s="206"/>
      <c r="Y50" s="206"/>
      <c r="Z50" s="206"/>
      <c r="AA50" s="239"/>
      <c r="AB50" s="206"/>
      <c r="AC50" s="206"/>
    </row>
    <row r="51" spans="1:29" ht="26.45" customHeight="1" x14ac:dyDescent="0.25">
      <c r="A51" s="210"/>
      <c r="B51" s="383" t="s">
        <v>121</v>
      </c>
      <c r="C51" s="384"/>
      <c r="D51" s="384"/>
      <c r="E51" s="224"/>
      <c r="F51" s="225"/>
      <c r="G51" s="349" t="s">
        <v>122</v>
      </c>
      <c r="I51" s="225"/>
      <c r="J51" s="225"/>
      <c r="K51" s="225"/>
      <c r="L51" s="225"/>
      <c r="M51" s="225"/>
      <c r="N51" s="226"/>
      <c r="O51" s="225"/>
      <c r="P51" s="225"/>
      <c r="Q51" s="383" t="s">
        <v>123</v>
      </c>
      <c r="R51" s="384"/>
      <c r="S51" s="384"/>
      <c r="T51" s="384"/>
      <c r="U51" s="227"/>
      <c r="V51" s="225"/>
      <c r="W51" s="225"/>
      <c r="X51" s="225"/>
      <c r="Y51" s="225"/>
      <c r="Z51" s="225"/>
      <c r="AA51" s="228"/>
      <c r="AB51" s="225"/>
      <c r="AC51" s="225"/>
    </row>
    <row r="52" spans="1:29" ht="15.75" x14ac:dyDescent="0.25">
      <c r="A52" s="209"/>
      <c r="B52" s="350" t="s">
        <v>124</v>
      </c>
      <c r="C52" s="280"/>
      <c r="D52" s="280"/>
      <c r="E52" s="351"/>
      <c r="F52" s="352"/>
      <c r="G52" s="350" t="s">
        <v>125</v>
      </c>
      <c r="H52" s="283"/>
      <c r="I52" s="213"/>
      <c r="J52" s="213"/>
      <c r="K52" s="213"/>
      <c r="L52" s="213"/>
      <c r="M52" s="213"/>
      <c r="N52" s="214"/>
      <c r="O52" s="213"/>
      <c r="P52" s="213"/>
      <c r="Q52" s="350" t="s">
        <v>125</v>
      </c>
      <c r="R52" s="353"/>
      <c r="S52" s="353"/>
      <c r="T52" s="353"/>
      <c r="U52" s="207"/>
      <c r="V52" s="206"/>
      <c r="W52" s="206"/>
      <c r="X52" s="206"/>
      <c r="Y52" s="206"/>
      <c r="Z52" s="206"/>
      <c r="AA52" s="208"/>
      <c r="AB52" s="206"/>
      <c r="AC52" s="206"/>
    </row>
    <row r="53" spans="1:29" ht="15.75" x14ac:dyDescent="0.25">
      <c r="A53" s="210"/>
      <c r="B53" s="354"/>
      <c r="C53" s="280"/>
      <c r="D53" s="280"/>
      <c r="E53" s="280"/>
      <c r="F53" s="282"/>
      <c r="G53" s="282"/>
      <c r="H53" s="282"/>
      <c r="I53" s="282"/>
      <c r="J53" s="282"/>
      <c r="K53" s="282"/>
      <c r="L53" s="282"/>
      <c r="M53" s="282"/>
      <c r="N53" s="282"/>
      <c r="O53" s="283"/>
      <c r="P53" s="283"/>
      <c r="Q53" s="283"/>
      <c r="R53" s="353"/>
      <c r="S53" s="353"/>
      <c r="T53" s="353"/>
      <c r="U53" s="207"/>
      <c r="V53" s="205"/>
      <c r="W53" s="206"/>
      <c r="X53" s="206"/>
      <c r="Y53" s="206"/>
      <c r="Z53" s="206"/>
      <c r="AA53" s="208"/>
      <c r="AB53" s="206"/>
      <c r="AC53" s="206"/>
    </row>
    <row r="54" spans="1:29" ht="15" x14ac:dyDescent="0.2">
      <c r="A54" s="211"/>
      <c r="B54" s="354"/>
      <c r="C54" s="280"/>
      <c r="D54" s="280"/>
      <c r="E54" s="280"/>
      <c r="F54" s="282"/>
      <c r="G54" s="282"/>
      <c r="H54" s="282"/>
      <c r="I54" s="282"/>
      <c r="J54" s="282"/>
      <c r="K54" s="282"/>
      <c r="L54" s="282"/>
      <c r="M54" s="282"/>
      <c r="N54" s="282"/>
      <c r="O54" s="283"/>
      <c r="P54" s="283"/>
      <c r="Q54" s="283"/>
      <c r="R54" s="353"/>
      <c r="S54" s="353"/>
      <c r="T54" s="353"/>
      <c r="U54" s="207"/>
      <c r="V54" s="212"/>
      <c r="W54" s="206"/>
      <c r="X54" s="206"/>
      <c r="Y54" s="206"/>
      <c r="Z54" s="206"/>
      <c r="AA54" s="208"/>
      <c r="AB54" s="206"/>
      <c r="AC54" s="206"/>
    </row>
    <row r="55" spans="1:29" ht="15" x14ac:dyDescent="0.2">
      <c r="A55" s="211"/>
      <c r="B55" s="280"/>
      <c r="C55" s="280"/>
      <c r="D55" s="280"/>
      <c r="E55" s="280"/>
      <c r="F55" s="280"/>
      <c r="G55" s="280"/>
      <c r="H55" s="280"/>
      <c r="I55" s="280"/>
      <c r="J55" s="280"/>
      <c r="K55" s="280"/>
      <c r="L55" s="280"/>
      <c r="M55" s="280"/>
      <c r="N55" s="280"/>
      <c r="O55" s="280"/>
      <c r="P55" s="280"/>
      <c r="Q55" s="280"/>
      <c r="R55" s="353"/>
      <c r="S55" s="353"/>
      <c r="T55" s="353"/>
      <c r="U55" s="207"/>
      <c r="V55" s="212"/>
      <c r="W55" s="206"/>
      <c r="X55" s="206"/>
      <c r="Y55" s="206"/>
      <c r="Z55" s="206"/>
      <c r="AA55" s="208"/>
      <c r="AB55" s="206"/>
      <c r="AC55" s="206"/>
    </row>
    <row r="56" spans="1:29" ht="15" x14ac:dyDescent="0.2">
      <c r="A56" s="211"/>
      <c r="B56" s="350" t="s">
        <v>134</v>
      </c>
      <c r="C56" s="280"/>
      <c r="D56" s="280"/>
      <c r="E56" s="280"/>
      <c r="F56" s="280"/>
      <c r="G56" s="280"/>
      <c r="H56" s="350"/>
      <c r="I56" s="280"/>
      <c r="J56" s="280"/>
      <c r="K56" s="280"/>
      <c r="L56" s="280"/>
      <c r="M56" s="280"/>
      <c r="N56" s="280"/>
      <c r="O56" s="280"/>
      <c r="P56" s="280"/>
      <c r="Q56" s="365"/>
      <c r="R56" s="366"/>
      <c r="S56" s="366"/>
      <c r="T56" s="366"/>
      <c r="U56" s="207"/>
      <c r="V56" s="212"/>
      <c r="W56" s="206"/>
      <c r="X56" s="206"/>
      <c r="Y56" s="206"/>
      <c r="Z56" s="206"/>
      <c r="AA56" s="208"/>
      <c r="AB56" s="206"/>
      <c r="AC56" s="206"/>
    </row>
    <row r="57" spans="1:29" ht="15.75" thickBot="1" x14ac:dyDescent="0.25">
      <c r="A57" s="240"/>
      <c r="B57" s="355" t="s">
        <v>126</v>
      </c>
      <c r="C57" s="242"/>
      <c r="D57" s="242"/>
      <c r="E57" s="242"/>
      <c r="F57" s="242"/>
      <c r="G57" s="242"/>
      <c r="H57" s="242"/>
      <c r="I57" s="242"/>
      <c r="J57" s="242"/>
      <c r="K57" s="242"/>
      <c r="L57" s="242"/>
      <c r="M57" s="242"/>
      <c r="N57" s="242"/>
      <c r="O57" s="242"/>
      <c r="P57" s="242"/>
      <c r="Q57" s="242"/>
      <c r="R57" s="356"/>
      <c r="S57" s="356"/>
      <c r="T57" s="356"/>
      <c r="U57" s="241"/>
      <c r="V57" s="242"/>
      <c r="W57" s="243"/>
      <c r="X57" s="243"/>
      <c r="Y57" s="243"/>
      <c r="Z57" s="243"/>
      <c r="AA57" s="244"/>
      <c r="AB57" s="206"/>
      <c r="AC57" s="206"/>
    </row>
    <row r="58" spans="1:29" x14ac:dyDescent="0.2">
      <c r="G58" s="223"/>
      <c r="H58" s="223"/>
      <c r="I58" s="223"/>
      <c r="J58" s="223"/>
      <c r="K58" s="223"/>
      <c r="L58" s="223"/>
      <c r="M58" s="223"/>
      <c r="N58" s="223"/>
      <c r="O58" s="223"/>
      <c r="P58" s="223"/>
      <c r="Q58" s="223"/>
      <c r="R58" s="223"/>
      <c r="S58" s="223"/>
      <c r="T58" s="75"/>
      <c r="U58" s="75"/>
      <c r="V58" s="75"/>
      <c r="W58" s="75"/>
      <c r="X58" s="206"/>
      <c r="Y58" s="206"/>
      <c r="Z58" s="206"/>
      <c r="AA58" s="206"/>
      <c r="AB58" s="187"/>
      <c r="AC58" s="187"/>
    </row>
    <row r="59" spans="1:29" x14ac:dyDescent="0.2">
      <c r="G59" s="223"/>
      <c r="H59" s="223"/>
      <c r="I59" s="223"/>
      <c r="J59" s="223"/>
      <c r="K59" s="223"/>
      <c r="L59" s="223"/>
      <c r="M59" s="223"/>
      <c r="N59" s="223"/>
      <c r="O59" s="223"/>
      <c r="P59" s="223"/>
      <c r="Q59" s="223"/>
      <c r="R59" s="223"/>
      <c r="S59" s="223"/>
      <c r="T59" s="75"/>
      <c r="U59" s="75"/>
      <c r="V59" s="75"/>
      <c r="W59" s="75"/>
      <c r="X59" s="206"/>
      <c r="Y59" s="206"/>
      <c r="Z59" s="206"/>
      <c r="AA59" s="206"/>
      <c r="AB59" s="206"/>
      <c r="AC59" s="206"/>
    </row>
    <row r="60" spans="1:29" x14ac:dyDescent="0.2">
      <c r="G60" s="223"/>
      <c r="H60" s="223"/>
      <c r="I60" s="223"/>
      <c r="J60" s="223"/>
      <c r="K60" s="223"/>
      <c r="L60" s="223"/>
      <c r="M60" s="223"/>
      <c r="N60" s="223"/>
      <c r="O60" s="223"/>
      <c r="P60" s="223"/>
      <c r="Q60" s="223"/>
      <c r="R60" s="223"/>
      <c r="S60" s="223"/>
      <c r="T60" s="75"/>
      <c r="U60" s="75"/>
      <c r="V60" s="75"/>
      <c r="W60" s="75"/>
      <c r="X60" s="206"/>
      <c r="Y60" s="206"/>
      <c r="Z60" s="206"/>
      <c r="AA60" s="206"/>
      <c r="AB60" s="206"/>
      <c r="AC60" s="206"/>
    </row>
    <row r="61" spans="1:29" x14ac:dyDescent="0.2">
      <c r="G61" s="223"/>
      <c r="H61" s="223"/>
      <c r="I61" s="223"/>
      <c r="J61" s="223"/>
      <c r="K61" s="223"/>
      <c r="L61" s="223"/>
      <c r="M61" s="223"/>
      <c r="N61" s="223"/>
      <c r="O61" s="223"/>
      <c r="P61" s="223"/>
      <c r="Q61" s="223"/>
      <c r="R61" s="223"/>
      <c r="S61" s="223"/>
      <c r="T61" s="75"/>
      <c r="U61" s="75"/>
      <c r="V61" s="75"/>
      <c r="W61" s="75"/>
      <c r="X61" s="206"/>
      <c r="Y61" s="206"/>
      <c r="Z61" s="206"/>
      <c r="AA61" s="206"/>
      <c r="AB61" s="206"/>
      <c r="AC61" s="206"/>
    </row>
    <row r="62" spans="1:29" x14ac:dyDescent="0.2">
      <c r="G62" s="223"/>
      <c r="H62" s="223"/>
      <c r="I62" s="223"/>
      <c r="J62" s="223"/>
      <c r="K62" s="223"/>
      <c r="L62" s="223"/>
      <c r="M62" s="223"/>
      <c r="N62" s="223"/>
      <c r="O62" s="223"/>
      <c r="P62" s="223"/>
      <c r="Q62" s="223"/>
      <c r="R62" s="223"/>
      <c r="S62" s="223"/>
      <c r="T62" s="75"/>
      <c r="U62" s="75"/>
      <c r="V62" s="75"/>
      <c r="W62" s="75"/>
      <c r="X62" s="206"/>
      <c r="Y62" s="206"/>
      <c r="Z62" s="206"/>
      <c r="AA62" s="206"/>
      <c r="AB62" s="206"/>
      <c r="AC62" s="206"/>
    </row>
    <row r="63" spans="1:29" x14ac:dyDescent="0.2">
      <c r="X63" s="206"/>
      <c r="Y63" s="206"/>
      <c r="Z63" s="206"/>
      <c r="AA63" s="206"/>
      <c r="AB63" s="206"/>
      <c r="AC63" s="206"/>
    </row>
    <row r="64" spans="1:29" x14ac:dyDescent="0.2">
      <c r="X64" s="206"/>
      <c r="Y64" s="206"/>
      <c r="Z64" s="206"/>
      <c r="AA64" s="206"/>
      <c r="AB64" s="206"/>
      <c r="AC64" s="206"/>
    </row>
    <row r="65" spans="1:29" x14ac:dyDescent="0.2">
      <c r="X65" s="206"/>
      <c r="Y65" s="206"/>
      <c r="Z65" s="206"/>
      <c r="AA65" s="206"/>
      <c r="AB65" s="206"/>
      <c r="AC65" s="206"/>
    </row>
    <row r="66" spans="1:29" ht="15" x14ac:dyDescent="0.2">
      <c r="A66" s="212"/>
      <c r="B66" s="212"/>
      <c r="C66" s="212"/>
      <c r="D66" s="212"/>
      <c r="E66" s="212"/>
      <c r="F66" s="213"/>
      <c r="G66" s="212"/>
      <c r="H66" s="212"/>
      <c r="I66" s="213"/>
      <c r="J66" s="213"/>
      <c r="K66" s="213"/>
      <c r="L66" s="213"/>
      <c r="M66" s="213"/>
      <c r="N66" s="214"/>
      <c r="O66" s="187"/>
      <c r="P66" s="187"/>
      <c r="Q66" s="187"/>
      <c r="R66" s="207"/>
      <c r="S66" s="207"/>
      <c r="T66" s="207"/>
      <c r="U66" s="207"/>
      <c r="V66" s="212"/>
      <c r="W66" s="206"/>
      <c r="X66" s="206"/>
      <c r="Y66" s="206"/>
      <c r="Z66" s="206"/>
      <c r="AA66" s="206"/>
      <c r="AB66" s="206"/>
      <c r="AC66" s="206"/>
    </row>
    <row r="67" spans="1:29" ht="15" x14ac:dyDescent="0.2">
      <c r="A67" s="212"/>
      <c r="B67" s="212"/>
      <c r="C67" s="10"/>
      <c r="D67" s="10"/>
      <c r="E67" s="10"/>
      <c r="F67" s="187"/>
      <c r="G67" s="212"/>
      <c r="H67" s="212"/>
      <c r="I67" s="187"/>
      <c r="J67" s="187"/>
      <c r="K67" s="187"/>
      <c r="L67" s="187"/>
      <c r="M67" s="187"/>
      <c r="N67" s="82"/>
      <c r="O67" s="187"/>
      <c r="P67" s="187"/>
      <c r="Q67" s="187"/>
      <c r="R67" s="207"/>
      <c r="S67" s="207"/>
      <c r="T67" s="207"/>
      <c r="U67" s="207"/>
      <c r="V67" s="212"/>
      <c r="W67" s="206"/>
      <c r="X67" s="206"/>
      <c r="Y67" s="206"/>
      <c r="Z67" s="206"/>
      <c r="AA67" s="206"/>
      <c r="AB67" s="206"/>
      <c r="AC67" s="206"/>
    </row>
    <row r="68" spans="1:29" ht="15" x14ac:dyDescent="0.2">
      <c r="A68" s="212"/>
      <c r="B68" s="212"/>
      <c r="C68" s="10"/>
      <c r="D68" s="10"/>
      <c r="E68" s="10"/>
      <c r="F68" s="187"/>
      <c r="G68" s="212"/>
      <c r="H68" s="212"/>
      <c r="I68" s="187"/>
      <c r="J68" s="187"/>
      <c r="K68" s="187"/>
      <c r="L68" s="187"/>
      <c r="M68" s="187"/>
      <c r="N68" s="82"/>
      <c r="O68" s="187"/>
      <c r="P68" s="187"/>
      <c r="Q68" s="187"/>
      <c r="R68" s="207"/>
      <c r="S68" s="207"/>
      <c r="T68" s="207"/>
      <c r="U68" s="207"/>
      <c r="V68" s="212"/>
      <c r="W68" s="206"/>
      <c r="X68" s="206"/>
      <c r="Y68" s="206"/>
      <c r="Z68" s="206"/>
      <c r="AA68" s="206"/>
      <c r="AB68" s="206"/>
      <c r="AC68" s="206"/>
    </row>
    <row r="69" spans="1:29" ht="15" x14ac:dyDescent="0.2">
      <c r="A69" s="212"/>
      <c r="B69" s="212"/>
      <c r="C69" s="10"/>
      <c r="D69" s="10"/>
      <c r="E69" s="10"/>
      <c r="F69" s="187"/>
      <c r="G69" s="212"/>
      <c r="H69" s="212"/>
      <c r="I69" s="187"/>
      <c r="J69" s="187"/>
      <c r="K69" s="187"/>
      <c r="L69" s="187"/>
      <c r="M69" s="187"/>
      <c r="N69" s="82"/>
      <c r="O69" s="187"/>
      <c r="P69" s="187"/>
      <c r="Q69" s="187"/>
      <c r="R69" s="207"/>
      <c r="S69" s="207"/>
      <c r="T69" s="207"/>
      <c r="U69" s="207"/>
      <c r="V69" s="212"/>
      <c r="W69" s="206"/>
      <c r="X69" s="206"/>
      <c r="Y69" s="206"/>
      <c r="Z69" s="206"/>
      <c r="AA69" s="206"/>
      <c r="AB69" s="206"/>
      <c r="AC69" s="206"/>
    </row>
    <row r="78" spans="1:29" ht="13.5" customHeight="1" x14ac:dyDescent="0.2"/>
    <row r="80" spans="1:29" ht="15.75" customHeight="1" x14ac:dyDescent="0.2"/>
    <row r="81" spans="1:2" ht="12.75" customHeight="1" x14ac:dyDescent="0.2"/>
    <row r="82" spans="1:2" ht="12.75" customHeight="1" x14ac:dyDescent="0.2"/>
    <row r="83" spans="1:2" ht="12.75" customHeight="1" x14ac:dyDescent="0.2"/>
    <row r="84" spans="1:2" ht="12.75" customHeight="1" x14ac:dyDescent="0.2"/>
    <row r="85" spans="1:2" ht="22.15" customHeight="1" x14ac:dyDescent="0.2"/>
    <row r="86" spans="1:2" ht="12.75" customHeight="1" x14ac:dyDescent="0.2"/>
    <row r="87" spans="1:2" ht="7.9" customHeight="1" x14ac:dyDescent="0.2"/>
    <row r="88" spans="1:2" ht="12.75" customHeight="1" x14ac:dyDescent="0.2"/>
    <row r="89" spans="1:2" ht="12.75" hidden="1" customHeight="1" outlineLevel="1" x14ac:dyDescent="0.2">
      <c r="A89" s="6" t="s">
        <v>34</v>
      </c>
      <c r="B89" s="6"/>
    </row>
    <row r="90" spans="1:2" ht="12.75" hidden="1" customHeight="1" outlineLevel="1" x14ac:dyDescent="0.2">
      <c r="A90" s="75" t="s">
        <v>53</v>
      </c>
      <c r="B90" s="75"/>
    </row>
    <row r="91" spans="1:2" ht="12.75" hidden="1" customHeight="1" outlineLevel="1" x14ac:dyDescent="0.2">
      <c r="A91" s="75" t="s">
        <v>36</v>
      </c>
      <c r="B91" s="75"/>
    </row>
    <row r="92" spans="1:2" ht="12.75" hidden="1" customHeight="1" outlineLevel="1" x14ac:dyDescent="0.2">
      <c r="A92" s="75" t="s">
        <v>35</v>
      </c>
      <c r="B92" s="75"/>
    </row>
    <row r="93" spans="1:2" ht="12.75" hidden="1" customHeight="1" outlineLevel="1" x14ac:dyDescent="0.2">
      <c r="A93" s="75" t="s">
        <v>37</v>
      </c>
      <c r="B93" s="75"/>
    </row>
    <row r="94" spans="1:2" ht="12.75" hidden="1" customHeight="1" outlineLevel="1" x14ac:dyDescent="0.2">
      <c r="A94" s="75" t="s">
        <v>103</v>
      </c>
      <c r="B94" s="75"/>
    </row>
    <row r="95" spans="1:2" ht="12.75" hidden="1" customHeight="1" outlineLevel="1" x14ac:dyDescent="0.2">
      <c r="A95" s="75" t="s">
        <v>17</v>
      </c>
      <c r="B95" s="75"/>
    </row>
    <row r="96" spans="1:2" ht="12.75" hidden="1" customHeight="1" outlineLevel="1" x14ac:dyDescent="0.2">
      <c r="A96" s="75" t="s">
        <v>105</v>
      </c>
      <c r="B96" s="75"/>
    </row>
    <row r="97" spans="1:2" ht="12.75" hidden="1" customHeight="1" outlineLevel="1" x14ac:dyDescent="0.2">
      <c r="A97" s="75" t="s">
        <v>76</v>
      </c>
      <c r="B97" s="75"/>
    </row>
    <row r="98" spans="1:2" ht="12.75" hidden="1" customHeight="1" outlineLevel="1" x14ac:dyDescent="0.2">
      <c r="A98" s="75" t="s">
        <v>85</v>
      </c>
      <c r="B98" s="75"/>
    </row>
    <row r="99" spans="1:2" ht="12.75" hidden="1" customHeight="1" outlineLevel="1" x14ac:dyDescent="0.2">
      <c r="A99" s="75" t="s">
        <v>38</v>
      </c>
      <c r="B99" s="75"/>
    </row>
    <row r="100" spans="1:2" ht="12.75" hidden="1" customHeight="1" outlineLevel="1" x14ac:dyDescent="0.2">
      <c r="A100" s="75" t="s">
        <v>66</v>
      </c>
      <c r="B100" s="75"/>
    </row>
    <row r="101" spans="1:2" ht="12.75" hidden="1" customHeight="1" outlineLevel="1" x14ac:dyDescent="0.2">
      <c r="A101" s="75" t="s">
        <v>19</v>
      </c>
      <c r="B101" s="75"/>
    </row>
    <row r="102" spans="1:2" ht="12.75" hidden="1" customHeight="1" outlineLevel="1" x14ac:dyDescent="0.2">
      <c r="A102" s="75" t="s">
        <v>18</v>
      </c>
      <c r="B102" s="75"/>
    </row>
    <row r="103" spans="1:2" ht="12.75" hidden="1" customHeight="1" outlineLevel="1" x14ac:dyDescent="0.2">
      <c r="A103" s="75" t="s">
        <v>104</v>
      </c>
      <c r="B103" s="75"/>
    </row>
    <row r="104" spans="1:2" ht="12.75" hidden="1" customHeight="1" outlineLevel="1" x14ac:dyDescent="0.2">
      <c r="A104" s="75" t="s">
        <v>54</v>
      </c>
      <c r="B104" s="75"/>
    </row>
    <row r="105" spans="1:2" ht="12.75" hidden="1" customHeight="1" outlineLevel="1" x14ac:dyDescent="0.2">
      <c r="A105" s="75"/>
      <c r="B105" s="75"/>
    </row>
    <row r="106" spans="1:2" ht="12.75" hidden="1" customHeight="1" outlineLevel="1" x14ac:dyDescent="0.2"/>
    <row r="107" spans="1:2" ht="12.75" hidden="1" customHeight="1" outlineLevel="1" x14ac:dyDescent="0.2"/>
    <row r="108" spans="1:2" ht="12.75" hidden="1" customHeight="1" outlineLevel="1" x14ac:dyDescent="0.2">
      <c r="A108" s="6" t="s">
        <v>39</v>
      </c>
      <c r="B108" s="6"/>
    </row>
    <row r="109" spans="1:2" ht="12.75" hidden="1" customHeight="1" outlineLevel="1" x14ac:dyDescent="0.2"/>
    <row r="110" spans="1:2" ht="12.75" hidden="1" customHeight="1" outlineLevel="1" x14ac:dyDescent="0.2">
      <c r="A110" s="75" t="s">
        <v>53</v>
      </c>
      <c r="B110" s="75"/>
    </row>
    <row r="111" spans="1:2" ht="12.75" hidden="1" customHeight="1" outlineLevel="1" x14ac:dyDescent="0.2">
      <c r="A111" s="75" t="s">
        <v>106</v>
      </c>
      <c r="B111" s="75"/>
    </row>
    <row r="112" spans="1:2" ht="12.75" hidden="1" customHeight="1" outlineLevel="1" x14ac:dyDescent="0.2">
      <c r="A112" s="75" t="s">
        <v>90</v>
      </c>
      <c r="B112" s="75"/>
    </row>
    <row r="113" spans="1:2" ht="12.75" hidden="1" customHeight="1" outlineLevel="1" x14ac:dyDescent="0.2">
      <c r="A113" s="75" t="s">
        <v>45</v>
      </c>
      <c r="B113" s="75"/>
    </row>
    <row r="114" spans="1:2" ht="12.75" hidden="1" customHeight="1" outlineLevel="1" x14ac:dyDescent="0.2">
      <c r="A114" s="75" t="s">
        <v>40</v>
      </c>
      <c r="B114" s="75"/>
    </row>
    <row r="115" spans="1:2" ht="12.75" hidden="1" customHeight="1" outlineLevel="1" x14ac:dyDescent="0.2">
      <c r="A115" s="75" t="s">
        <v>84</v>
      </c>
      <c r="B115" s="75"/>
    </row>
    <row r="116" spans="1:2" ht="12.75" hidden="1" customHeight="1" outlineLevel="1" x14ac:dyDescent="0.2">
      <c r="A116" s="75" t="s">
        <v>151</v>
      </c>
      <c r="B116" s="75"/>
    </row>
    <row r="117" spans="1:2" ht="12.75" hidden="1" customHeight="1" outlineLevel="1" x14ac:dyDescent="0.2">
      <c r="A117" s="75" t="s">
        <v>112</v>
      </c>
      <c r="B117" s="75"/>
    </row>
    <row r="118" spans="1:2" ht="12.75" hidden="1" customHeight="1" outlineLevel="1" x14ac:dyDescent="0.2">
      <c r="A118" s="75" t="s">
        <v>15</v>
      </c>
      <c r="B118" s="75"/>
    </row>
    <row r="119" spans="1:2" ht="12.75" hidden="1" customHeight="1" outlineLevel="1" x14ac:dyDescent="0.2">
      <c r="A119" s="75" t="s">
        <v>81</v>
      </c>
      <c r="B119" s="75"/>
    </row>
    <row r="120" spans="1:2" ht="12.75" hidden="1" customHeight="1" outlineLevel="1" x14ac:dyDescent="0.2">
      <c r="A120" s="75" t="s">
        <v>109</v>
      </c>
      <c r="B120" s="75"/>
    </row>
    <row r="121" spans="1:2" ht="12.75" hidden="1" customHeight="1" outlineLevel="1" x14ac:dyDescent="0.2">
      <c r="A121" s="75" t="s">
        <v>108</v>
      </c>
      <c r="B121" s="75"/>
    </row>
    <row r="122" spans="1:2" ht="12.75" hidden="1" customHeight="1" outlineLevel="1" x14ac:dyDescent="0.2">
      <c r="A122" s="75" t="s">
        <v>152</v>
      </c>
      <c r="B122" s="75"/>
    </row>
    <row r="123" spans="1:2" ht="12.75" hidden="1" customHeight="1" outlineLevel="1" x14ac:dyDescent="0.2">
      <c r="A123" s="75" t="s">
        <v>82</v>
      </c>
      <c r="B123" s="75"/>
    </row>
    <row r="124" spans="1:2" ht="12.75" hidden="1" customHeight="1" outlineLevel="1" x14ac:dyDescent="0.2">
      <c r="A124" s="75" t="s">
        <v>107</v>
      </c>
      <c r="B124" s="75"/>
    </row>
    <row r="125" spans="1:2" ht="12.75" hidden="1" customHeight="1" outlineLevel="1" x14ac:dyDescent="0.2">
      <c r="A125" s="75" t="s">
        <v>16</v>
      </c>
      <c r="B125" s="75"/>
    </row>
    <row r="126" spans="1:2" ht="12.75" hidden="1" customHeight="1" outlineLevel="1" x14ac:dyDescent="0.2">
      <c r="A126" s="75" t="s">
        <v>153</v>
      </c>
      <c r="B126" s="75"/>
    </row>
    <row r="127" spans="1:2" ht="12.75" hidden="1" customHeight="1" outlineLevel="1" x14ac:dyDescent="0.2">
      <c r="A127" s="75" t="s">
        <v>75</v>
      </c>
      <c r="B127" s="75"/>
    </row>
    <row r="128" spans="1:2" ht="12.75" hidden="1" customHeight="1" outlineLevel="1" x14ac:dyDescent="0.2">
      <c r="A128" s="75" t="s">
        <v>156</v>
      </c>
      <c r="B128" s="75"/>
    </row>
    <row r="129" spans="1:2" ht="12.75" hidden="1" customHeight="1" outlineLevel="1" x14ac:dyDescent="0.2">
      <c r="A129" s="75" t="s">
        <v>83</v>
      </c>
      <c r="B129" s="75"/>
    </row>
    <row r="130" spans="1:2" ht="12.75" hidden="1" customHeight="1" outlineLevel="1" x14ac:dyDescent="0.2">
      <c r="A130" s="75" t="s">
        <v>154</v>
      </c>
      <c r="B130" s="75"/>
    </row>
    <row r="131" spans="1:2" ht="12.75" hidden="1" customHeight="1" outlineLevel="1" x14ac:dyDescent="0.2">
      <c r="A131" s="75" t="s">
        <v>155</v>
      </c>
      <c r="B131" s="75"/>
    </row>
    <row r="132" spans="1:2" ht="12.75" hidden="1" customHeight="1" outlineLevel="1" x14ac:dyDescent="0.2">
      <c r="A132" s="75" t="s">
        <v>110</v>
      </c>
      <c r="B132" s="75"/>
    </row>
    <row r="133" spans="1:2" ht="12.75" hidden="1" customHeight="1" outlineLevel="1" x14ac:dyDescent="0.2">
      <c r="A133" s="17" t="s">
        <v>111</v>
      </c>
      <c r="B133" s="75"/>
    </row>
    <row r="134" spans="1:2" ht="12.75" hidden="1" customHeight="1" outlineLevel="1" x14ac:dyDescent="0.2">
      <c r="A134" s="74" t="s">
        <v>36</v>
      </c>
      <c r="B134" s="75"/>
    </row>
    <row r="135" spans="1:2" ht="12.75" hidden="1" customHeight="1" outlineLevel="1" x14ac:dyDescent="0.2">
      <c r="A135" s="75" t="s">
        <v>54</v>
      </c>
      <c r="B135" s="75"/>
    </row>
    <row r="136" spans="1:2" ht="12.75" hidden="1" customHeight="1" outlineLevel="1" x14ac:dyDescent="0.2">
      <c r="A136" s="75"/>
      <c r="B136" s="75"/>
    </row>
    <row r="137" spans="1:2" ht="12.75" hidden="1" customHeight="1" outlineLevel="1" x14ac:dyDescent="0.2">
      <c r="A137" s="75"/>
      <c r="B137" s="75"/>
    </row>
    <row r="138" spans="1:2" ht="12.75" hidden="1" customHeight="1" outlineLevel="1" x14ac:dyDescent="0.2">
      <c r="A138" s="75"/>
      <c r="B138" s="75"/>
    </row>
    <row r="139" spans="1:2" ht="12.75" hidden="1" customHeight="1" outlineLevel="1" x14ac:dyDescent="0.2">
      <c r="A139" s="6" t="s">
        <v>41</v>
      </c>
      <c r="B139" s="6"/>
    </row>
    <row r="140" spans="1:2" ht="12.75" hidden="1" customHeight="1" outlineLevel="1" x14ac:dyDescent="0.2">
      <c r="A140" s="75" t="s">
        <v>53</v>
      </c>
      <c r="B140" s="75"/>
    </row>
    <row r="141" spans="1:2" ht="12.75" hidden="1" customHeight="1" outlineLevel="1" x14ac:dyDescent="0.2">
      <c r="A141" s="75" t="s">
        <v>106</v>
      </c>
      <c r="B141" s="75"/>
    </row>
    <row r="142" spans="1:2" ht="12.75" hidden="1" customHeight="1" outlineLevel="1" x14ac:dyDescent="0.2">
      <c r="A142" s="75" t="s">
        <v>90</v>
      </c>
      <c r="B142" s="75"/>
    </row>
    <row r="143" spans="1:2" ht="12.75" hidden="1" customHeight="1" outlineLevel="1" x14ac:dyDescent="0.2">
      <c r="A143" s="75" t="s">
        <v>45</v>
      </c>
      <c r="B143" s="75"/>
    </row>
    <row r="144" spans="1:2" ht="12.75" hidden="1" customHeight="1" outlineLevel="1" x14ac:dyDescent="0.2">
      <c r="A144" s="75" t="s">
        <v>40</v>
      </c>
      <c r="B144" s="75"/>
    </row>
    <row r="145" spans="1:2" ht="12.75" hidden="1" customHeight="1" outlineLevel="1" x14ac:dyDescent="0.2">
      <c r="A145" s="75" t="s">
        <v>84</v>
      </c>
      <c r="B145" s="75"/>
    </row>
    <row r="146" spans="1:2" ht="14.25" hidden="1" customHeight="1" outlineLevel="1" x14ac:dyDescent="0.2">
      <c r="A146" s="75" t="s">
        <v>112</v>
      </c>
      <c r="B146" s="75"/>
    </row>
    <row r="147" spans="1:2" ht="12.75" hidden="1" customHeight="1" outlineLevel="1" x14ac:dyDescent="0.2">
      <c r="A147" s="75" t="s">
        <v>15</v>
      </c>
      <c r="B147" s="75"/>
    </row>
    <row r="148" spans="1:2" ht="12.75" hidden="1" customHeight="1" outlineLevel="1" x14ac:dyDescent="0.2">
      <c r="A148" s="75" t="s">
        <v>36</v>
      </c>
      <c r="B148" s="75"/>
    </row>
    <row r="149" spans="1:2" ht="12.75" hidden="1" customHeight="1" outlineLevel="1" x14ac:dyDescent="0.2">
      <c r="A149" s="75" t="s">
        <v>81</v>
      </c>
      <c r="B149" s="75"/>
    </row>
    <row r="150" spans="1:2" ht="12.75" hidden="1" customHeight="1" outlineLevel="1" x14ac:dyDescent="0.2">
      <c r="A150" s="75" t="s">
        <v>35</v>
      </c>
      <c r="B150" s="75"/>
    </row>
    <row r="151" spans="1:2" ht="12.75" hidden="1" customHeight="1" outlineLevel="1" x14ac:dyDescent="0.2">
      <c r="A151" s="75" t="s">
        <v>109</v>
      </c>
      <c r="B151" s="75"/>
    </row>
    <row r="152" spans="1:2" ht="12.75" hidden="1" customHeight="1" outlineLevel="1" x14ac:dyDescent="0.2">
      <c r="A152" s="75" t="s">
        <v>108</v>
      </c>
      <c r="B152" s="75"/>
    </row>
    <row r="153" spans="1:2" ht="12.75" hidden="1" customHeight="1" outlineLevel="1" x14ac:dyDescent="0.2">
      <c r="A153" s="75" t="s">
        <v>37</v>
      </c>
      <c r="B153" s="75"/>
    </row>
    <row r="154" spans="1:2" ht="12.75" hidden="1" customHeight="1" outlineLevel="1" x14ac:dyDescent="0.2">
      <c r="A154" s="75" t="s">
        <v>152</v>
      </c>
      <c r="B154" s="75"/>
    </row>
    <row r="155" spans="1:2" ht="12.75" hidden="1" customHeight="1" outlineLevel="1" x14ac:dyDescent="0.2">
      <c r="A155" s="75" t="s">
        <v>82</v>
      </c>
      <c r="B155" s="75"/>
    </row>
    <row r="156" spans="1:2" ht="12.75" hidden="1" customHeight="1" outlineLevel="1" x14ac:dyDescent="0.2">
      <c r="A156" s="75" t="s">
        <v>107</v>
      </c>
      <c r="B156" s="75"/>
    </row>
    <row r="157" spans="1:2" ht="12.75" hidden="1" customHeight="1" outlineLevel="1" x14ac:dyDescent="0.2">
      <c r="A157" s="75" t="s">
        <v>16</v>
      </c>
      <c r="B157" s="75"/>
    </row>
    <row r="158" spans="1:2" ht="12.75" hidden="1" customHeight="1" outlineLevel="1" x14ac:dyDescent="0.2">
      <c r="A158" s="75" t="s">
        <v>75</v>
      </c>
      <c r="B158" s="75"/>
    </row>
    <row r="159" spans="1:2" ht="12.75" hidden="1" customHeight="1" outlineLevel="1" x14ac:dyDescent="0.2">
      <c r="A159" s="75" t="s">
        <v>17</v>
      </c>
      <c r="B159" s="75"/>
    </row>
    <row r="160" spans="1:2" ht="12.75" hidden="1" customHeight="1" outlineLevel="1" x14ac:dyDescent="0.2">
      <c r="A160" s="75" t="s">
        <v>157</v>
      </c>
      <c r="B160" s="75"/>
    </row>
    <row r="161" spans="1:2" ht="12.75" hidden="1" customHeight="1" outlineLevel="1" x14ac:dyDescent="0.2">
      <c r="A161" s="75" t="s">
        <v>153</v>
      </c>
      <c r="B161" s="75"/>
    </row>
    <row r="162" spans="1:2" ht="12.75" hidden="1" customHeight="1" outlineLevel="1" x14ac:dyDescent="0.2">
      <c r="A162" s="75" t="s">
        <v>103</v>
      </c>
      <c r="B162" s="75"/>
    </row>
    <row r="163" spans="1:2" ht="12.75" hidden="1" customHeight="1" outlineLevel="1" x14ac:dyDescent="0.2">
      <c r="A163" s="75" t="s">
        <v>105</v>
      </c>
      <c r="B163" s="75"/>
    </row>
    <row r="164" spans="1:2" ht="12.75" hidden="1" customHeight="1" outlineLevel="1" x14ac:dyDescent="0.2">
      <c r="A164" s="75" t="s">
        <v>154</v>
      </c>
      <c r="B164" s="75"/>
    </row>
    <row r="165" spans="1:2" ht="12.75" hidden="1" customHeight="1" outlineLevel="1" x14ac:dyDescent="0.2">
      <c r="A165" s="75" t="s">
        <v>83</v>
      </c>
      <c r="B165" s="75"/>
    </row>
    <row r="166" spans="1:2" ht="12.75" hidden="1" customHeight="1" outlineLevel="1" x14ac:dyDescent="0.2">
      <c r="A166" s="75" t="s">
        <v>110</v>
      </c>
      <c r="B166" s="75"/>
    </row>
    <row r="167" spans="1:2" ht="12.75" hidden="1" customHeight="1" outlineLevel="1" x14ac:dyDescent="0.2">
      <c r="A167" s="75" t="s">
        <v>76</v>
      </c>
      <c r="B167" s="75"/>
    </row>
    <row r="168" spans="1:2" ht="12.75" hidden="1" customHeight="1" outlineLevel="1" x14ac:dyDescent="0.2">
      <c r="A168" s="75" t="s">
        <v>85</v>
      </c>
      <c r="B168" s="75"/>
    </row>
    <row r="169" spans="1:2" ht="12.75" hidden="1" customHeight="1" outlineLevel="1" x14ac:dyDescent="0.2">
      <c r="A169" s="75" t="s">
        <v>38</v>
      </c>
      <c r="B169" s="75"/>
    </row>
    <row r="170" spans="1:2" ht="12.75" hidden="1" customHeight="1" outlineLevel="1" x14ac:dyDescent="0.2">
      <c r="A170" s="75" t="s">
        <v>66</v>
      </c>
      <c r="B170" s="75"/>
    </row>
    <row r="171" spans="1:2" ht="12.75" hidden="1" customHeight="1" outlineLevel="1" x14ac:dyDescent="0.2">
      <c r="A171" s="75" t="s">
        <v>19</v>
      </c>
      <c r="B171" s="75"/>
    </row>
    <row r="172" spans="1:2" ht="12.75" hidden="1" customHeight="1" outlineLevel="1" x14ac:dyDescent="0.2">
      <c r="A172" s="75" t="s">
        <v>18</v>
      </c>
      <c r="B172" s="75"/>
    </row>
    <row r="173" spans="1:2" ht="12.75" hidden="1" customHeight="1" outlineLevel="1" x14ac:dyDescent="0.2">
      <c r="A173" s="75" t="s">
        <v>104</v>
      </c>
      <c r="B173" s="75"/>
    </row>
    <row r="174" spans="1:2" ht="12.75" hidden="1" customHeight="1" outlineLevel="1" x14ac:dyDescent="0.2">
      <c r="A174" s="75" t="s">
        <v>111</v>
      </c>
      <c r="B174" s="75"/>
    </row>
    <row r="175" spans="1:2" ht="12.75" hidden="1" customHeight="1" outlineLevel="1" x14ac:dyDescent="0.2">
      <c r="A175" s="75" t="s">
        <v>54</v>
      </c>
      <c r="B175" s="75"/>
    </row>
    <row r="176" spans="1:2" ht="12.75" hidden="1" customHeight="1" outlineLevel="1" x14ac:dyDescent="0.2">
      <c r="A176" s="75"/>
      <c r="B176" s="75"/>
    </row>
    <row r="177" spans="1:24" ht="12.75" hidden="1" customHeight="1" outlineLevel="1" x14ac:dyDescent="0.2">
      <c r="A177" s="75"/>
      <c r="B177" s="75"/>
      <c r="C177" s="113"/>
      <c r="E177" s="21"/>
      <c r="F177" s="82"/>
    </row>
    <row r="178" spans="1:24" ht="12.75" hidden="1" customHeight="1" outlineLevel="1" x14ac:dyDescent="0.2">
      <c r="A178" s="17" t="s">
        <v>53</v>
      </c>
      <c r="B178" s="10"/>
      <c r="C178" s="4" t="s">
        <v>91</v>
      </c>
      <c r="D178" s="288">
        <v>65599</v>
      </c>
      <c r="E178" s="21">
        <v>8</v>
      </c>
      <c r="F178" s="82"/>
      <c r="G178" s="187"/>
      <c r="H178" s="175"/>
      <c r="J178" s="15"/>
      <c r="K178" s="15"/>
      <c r="L178" s="15"/>
      <c r="M178" s="187"/>
      <c r="N178" s="15"/>
      <c r="O178" s="15"/>
      <c r="P178" s="15"/>
      <c r="Q178" s="15"/>
      <c r="R178" s="15"/>
      <c r="S178" s="187"/>
      <c r="T178" s="10"/>
      <c r="U178" s="10"/>
      <c r="V178" s="10"/>
      <c r="W178" s="10"/>
      <c r="X178" s="10"/>
    </row>
    <row r="179" spans="1:24" ht="12.75" hidden="1" customHeight="1" outlineLevel="1" x14ac:dyDescent="0.2">
      <c r="A179" s="17" t="s">
        <v>92</v>
      </c>
      <c r="B179" s="10"/>
      <c r="C179" s="4" t="s">
        <v>93</v>
      </c>
      <c r="D179" s="346">
        <v>81957.67</v>
      </c>
      <c r="E179" s="194">
        <v>10</v>
      </c>
      <c r="F179" s="114"/>
      <c r="G179" s="17"/>
      <c r="H179" s="175"/>
      <c r="J179" s="15"/>
      <c r="K179" s="15"/>
      <c r="L179" s="15"/>
      <c r="M179" s="187"/>
      <c r="N179" s="15"/>
      <c r="O179" s="15"/>
      <c r="P179" s="15"/>
      <c r="Q179" s="15"/>
      <c r="R179" s="15"/>
      <c r="S179" s="187"/>
      <c r="T179" s="10"/>
      <c r="U179" s="10"/>
      <c r="V179" s="10"/>
      <c r="W179" s="10"/>
      <c r="X179" s="10"/>
    </row>
    <row r="180" spans="1:24" ht="12.75" hidden="1" customHeight="1" outlineLevel="1" x14ac:dyDescent="0.2">
      <c r="A180" s="17" t="s">
        <v>94</v>
      </c>
      <c r="B180" s="10"/>
      <c r="C180" s="4" t="s">
        <v>95</v>
      </c>
      <c r="D180" s="346">
        <v>106488.57</v>
      </c>
      <c r="E180" s="194">
        <v>12</v>
      </c>
      <c r="F180" s="114"/>
      <c r="G180" s="17"/>
      <c r="H180" s="175"/>
      <c r="J180" s="15"/>
      <c r="K180" s="15"/>
      <c r="L180" s="15"/>
      <c r="M180" s="187"/>
      <c r="N180" s="15"/>
      <c r="O180" s="15"/>
      <c r="P180" s="15"/>
      <c r="Q180" s="15"/>
      <c r="R180" s="15"/>
      <c r="S180" s="187"/>
      <c r="T180" s="10"/>
      <c r="U180" s="10"/>
      <c r="V180" s="10"/>
      <c r="W180" s="10"/>
      <c r="X180" s="10"/>
    </row>
    <row r="181" spans="1:24" ht="12.75" hidden="1" customHeight="1" outlineLevel="1" x14ac:dyDescent="0.2">
      <c r="A181" s="17" t="s">
        <v>74</v>
      </c>
      <c r="B181" s="10"/>
      <c r="C181" s="4" t="s">
        <v>74</v>
      </c>
      <c r="D181" s="346">
        <v>125665.86</v>
      </c>
      <c r="E181" s="194">
        <v>14</v>
      </c>
      <c r="F181" s="114"/>
      <c r="G181" s="17"/>
      <c r="H181" s="175"/>
      <c r="J181" s="15"/>
      <c r="K181" s="15"/>
      <c r="L181" s="15"/>
      <c r="M181" s="187"/>
      <c r="N181" s="15"/>
      <c r="O181" s="15"/>
      <c r="P181" s="15"/>
      <c r="Q181" s="15"/>
      <c r="R181" s="15"/>
      <c r="S181" s="187"/>
      <c r="T181" s="10"/>
      <c r="U181" s="10"/>
      <c r="V181" s="10"/>
      <c r="W181" s="10"/>
      <c r="X181" s="10"/>
    </row>
    <row r="182" spans="1:24" ht="12.75" hidden="1" customHeight="1" outlineLevel="1" x14ac:dyDescent="0.2">
      <c r="A182" s="17" t="s">
        <v>95</v>
      </c>
      <c r="B182" s="10"/>
      <c r="C182" s="4" t="s">
        <v>53</v>
      </c>
      <c r="D182" s="185">
        <v>0</v>
      </c>
      <c r="E182" s="194"/>
      <c r="F182" s="114"/>
      <c r="G182" s="17"/>
      <c r="H182" s="15"/>
      <c r="J182" s="15"/>
      <c r="K182" s="15"/>
      <c r="L182" s="15"/>
      <c r="M182" s="187"/>
      <c r="N182" s="15"/>
      <c r="O182" s="15"/>
      <c r="P182" s="15"/>
      <c r="Q182" s="15"/>
      <c r="R182" s="15"/>
      <c r="S182" s="187"/>
      <c r="T182" s="10"/>
      <c r="U182" s="10"/>
      <c r="V182" s="10"/>
      <c r="W182" s="10"/>
      <c r="X182" s="10"/>
    </row>
    <row r="183" spans="1:24" ht="12.75" hidden="1" customHeight="1" outlineLevel="1" x14ac:dyDescent="0.2">
      <c r="A183" s="17" t="s">
        <v>93</v>
      </c>
      <c r="B183" s="10"/>
      <c r="C183" s="343" t="s">
        <v>54</v>
      </c>
      <c r="D183" s="347">
        <v>30000</v>
      </c>
      <c r="E183" s="194"/>
      <c r="F183" s="114"/>
      <c r="G183" s="17"/>
      <c r="H183" s="15"/>
      <c r="I183" s="15"/>
      <c r="J183" s="15"/>
      <c r="K183" s="15"/>
      <c r="L183" s="15"/>
      <c r="M183" s="187"/>
      <c r="N183" s="15"/>
      <c r="O183" s="15"/>
      <c r="P183" s="15"/>
      <c r="Q183" s="15"/>
      <c r="R183" s="15"/>
      <c r="S183" s="187"/>
      <c r="T183" s="10"/>
      <c r="U183" s="10"/>
      <c r="V183" s="10"/>
      <c r="W183" s="10"/>
      <c r="X183" s="10"/>
    </row>
    <row r="184" spans="1:24" ht="12.75" hidden="1" customHeight="1" outlineLevel="1" x14ac:dyDescent="0.2">
      <c r="A184" s="17" t="s">
        <v>91</v>
      </c>
      <c r="B184" s="10"/>
      <c r="C184" s="4" t="s">
        <v>46</v>
      </c>
      <c r="D184" s="346">
        <v>56247.47</v>
      </c>
      <c r="E184" s="194" t="s">
        <v>115</v>
      </c>
      <c r="F184" s="114"/>
      <c r="G184" s="17"/>
      <c r="H184" s="184"/>
      <c r="I184" s="184"/>
      <c r="J184" s="184"/>
      <c r="K184" s="184"/>
      <c r="L184" s="184"/>
      <c r="M184" s="187"/>
      <c r="N184" s="184"/>
      <c r="O184" s="184"/>
      <c r="P184" s="184"/>
      <c r="Q184" s="184"/>
      <c r="R184" s="184"/>
      <c r="S184" s="187"/>
      <c r="T184" s="10"/>
      <c r="U184" s="10"/>
      <c r="V184" s="10"/>
      <c r="W184" s="10"/>
      <c r="X184" s="10"/>
    </row>
    <row r="185" spans="1:24" ht="12.75" hidden="1" customHeight="1" outlineLevel="1" x14ac:dyDescent="0.2">
      <c r="A185" s="17" t="s">
        <v>46</v>
      </c>
      <c r="B185" s="10"/>
      <c r="C185" s="4" t="s">
        <v>92</v>
      </c>
      <c r="D185" s="346">
        <v>174582.01</v>
      </c>
      <c r="E185" s="194" t="s">
        <v>113</v>
      </c>
      <c r="F185" s="114"/>
      <c r="G185" s="17"/>
      <c r="H185" s="184"/>
      <c r="I185" s="184"/>
      <c r="J185" s="184"/>
      <c r="K185" s="184"/>
      <c r="L185" s="184"/>
      <c r="M185" s="187"/>
      <c r="N185" s="184"/>
      <c r="O185" s="184"/>
      <c r="P185" s="184"/>
      <c r="Q185" s="184"/>
      <c r="R185" s="184"/>
      <c r="S185" s="187"/>
      <c r="T185" s="10"/>
      <c r="U185" s="10"/>
      <c r="V185" s="10"/>
      <c r="W185" s="10"/>
      <c r="X185" s="10"/>
    </row>
    <row r="186" spans="1:24" ht="12.75" hidden="1" customHeight="1" outlineLevel="1" x14ac:dyDescent="0.2">
      <c r="A186" s="80" t="s">
        <v>54</v>
      </c>
      <c r="B186" s="10"/>
      <c r="C186" s="4" t="s">
        <v>94</v>
      </c>
      <c r="D186" s="346">
        <v>149121.53</v>
      </c>
      <c r="E186" s="194" t="s">
        <v>114</v>
      </c>
      <c r="F186" s="114"/>
      <c r="G186" s="80"/>
      <c r="H186" s="15"/>
      <c r="I186" s="15"/>
      <c r="J186" s="15"/>
      <c r="K186" s="15"/>
      <c r="L186" s="15"/>
      <c r="M186" s="187"/>
      <c r="N186" s="15"/>
      <c r="O186" s="15"/>
      <c r="P186" s="15"/>
      <c r="Q186" s="15"/>
      <c r="R186" s="15"/>
      <c r="S186" s="187"/>
      <c r="T186" s="10"/>
      <c r="U186" s="10"/>
      <c r="V186" s="10"/>
      <c r="W186" s="10"/>
      <c r="X186" s="10"/>
    </row>
    <row r="187" spans="1:24" ht="12.75" hidden="1" customHeight="1" outlineLevel="1" x14ac:dyDescent="0.2">
      <c r="A187" s="17"/>
      <c r="B187" s="17"/>
      <c r="C187" s="344"/>
      <c r="D187" s="345"/>
      <c r="E187" s="21"/>
      <c r="F187" s="82"/>
      <c r="G187" s="187"/>
      <c r="H187" s="15"/>
      <c r="I187" s="15"/>
      <c r="J187" s="15"/>
      <c r="K187" s="15"/>
      <c r="L187" s="15"/>
      <c r="M187" s="187"/>
      <c r="N187" s="15"/>
      <c r="O187" s="15"/>
      <c r="P187" s="15"/>
      <c r="Q187" s="15"/>
      <c r="R187" s="15"/>
      <c r="S187" s="187"/>
      <c r="T187" s="10"/>
      <c r="U187" s="10"/>
      <c r="V187" s="10"/>
      <c r="W187" s="10"/>
      <c r="X187" s="10"/>
    </row>
    <row r="188" spans="1:24" ht="12.75" hidden="1" customHeight="1" outlineLevel="1" x14ac:dyDescent="0.2">
      <c r="A188" s="10"/>
      <c r="B188" s="17"/>
      <c r="C188" s="4"/>
      <c r="D188" s="345"/>
      <c r="E188" s="21"/>
      <c r="F188" s="82"/>
      <c r="G188" s="187"/>
      <c r="H188" s="171"/>
      <c r="I188" s="171"/>
      <c r="J188" s="171"/>
      <c r="K188" s="171"/>
      <c r="L188" s="171"/>
      <c r="M188" s="187"/>
      <c r="N188" s="171"/>
      <c r="O188" s="171"/>
      <c r="P188" s="171"/>
      <c r="Q188" s="171"/>
      <c r="R188" s="171"/>
      <c r="S188" s="187"/>
      <c r="T188" s="10"/>
      <c r="U188" s="10"/>
      <c r="V188" s="10"/>
      <c r="W188" s="10"/>
      <c r="X188" s="10"/>
    </row>
    <row r="189" spans="1:24" ht="12.75" hidden="1" customHeight="1" outlineLevel="1" x14ac:dyDescent="0.2">
      <c r="A189" s="17" t="s">
        <v>53</v>
      </c>
      <c r="B189" s="10"/>
      <c r="C189" s="4" t="s">
        <v>53</v>
      </c>
      <c r="D189" s="186">
        <v>0</v>
      </c>
      <c r="E189" s="17"/>
      <c r="F189" s="171"/>
      <c r="G189" s="187"/>
      <c r="H189" s="171"/>
      <c r="I189" s="171"/>
      <c r="J189" s="171"/>
      <c r="K189" s="171"/>
      <c r="L189" s="171"/>
      <c r="M189" s="187"/>
      <c r="N189" s="171"/>
      <c r="O189" s="171"/>
      <c r="P189" s="171"/>
      <c r="Q189" s="171"/>
      <c r="R189" s="10"/>
      <c r="S189" s="10"/>
      <c r="T189" s="10"/>
      <c r="U189" s="10"/>
      <c r="V189" s="10"/>
      <c r="W189" s="10"/>
      <c r="X189" s="10"/>
    </row>
    <row r="190" spans="1:24" ht="12.75" hidden="1" customHeight="1" outlineLevel="1" x14ac:dyDescent="0.2">
      <c r="A190" s="17" t="s">
        <v>42</v>
      </c>
      <c r="B190" s="10"/>
      <c r="C190" s="4" t="s">
        <v>96</v>
      </c>
      <c r="D190" s="186">
        <f>D178</f>
        <v>65599</v>
      </c>
      <c r="E190" s="10"/>
      <c r="F190" s="171"/>
      <c r="G190" s="187"/>
      <c r="H190" s="171"/>
      <c r="I190" s="171"/>
      <c r="J190" s="171"/>
      <c r="K190" s="171"/>
      <c r="L190" s="171"/>
      <c r="M190" s="187"/>
      <c r="N190" s="171"/>
      <c r="O190" s="171"/>
      <c r="P190" s="171"/>
      <c r="Q190" s="171"/>
      <c r="R190" s="10"/>
      <c r="S190" s="10"/>
      <c r="T190" s="10"/>
      <c r="U190" s="10"/>
      <c r="V190" s="10"/>
      <c r="W190" s="10"/>
      <c r="X190" s="10"/>
    </row>
    <row r="191" spans="1:24" ht="12.75" hidden="1" customHeight="1" outlineLevel="1" x14ac:dyDescent="0.2">
      <c r="A191" s="17" t="s">
        <v>97</v>
      </c>
      <c r="B191" s="10"/>
      <c r="C191" s="4" t="s">
        <v>98</v>
      </c>
      <c r="D191" s="186">
        <f>D179</f>
        <v>81957.67</v>
      </c>
      <c r="E191" s="10"/>
      <c r="F191" s="171"/>
      <c r="G191" s="187"/>
      <c r="H191" s="171"/>
      <c r="I191" s="171"/>
      <c r="J191" s="171"/>
      <c r="K191" s="171"/>
      <c r="L191" s="171"/>
      <c r="M191" s="187"/>
      <c r="N191" s="171"/>
      <c r="O191" s="171"/>
      <c r="P191" s="171"/>
      <c r="Q191" s="171"/>
      <c r="R191" s="10"/>
      <c r="S191" s="10"/>
      <c r="T191" s="10"/>
      <c r="U191" s="10"/>
      <c r="V191" s="10"/>
      <c r="W191" s="10"/>
      <c r="X191" s="10"/>
    </row>
    <row r="192" spans="1:24" ht="12.75" hidden="1" customHeight="1" outlineLevel="1" x14ac:dyDescent="0.2">
      <c r="A192" s="17" t="s">
        <v>99</v>
      </c>
      <c r="B192" s="10"/>
      <c r="C192" s="4" t="s">
        <v>100</v>
      </c>
      <c r="D192" s="186">
        <f>D180</f>
        <v>106488.57</v>
      </c>
      <c r="E192" s="10"/>
      <c r="F192" s="171"/>
      <c r="G192" s="187"/>
      <c r="H192" s="171"/>
      <c r="I192" s="171"/>
      <c r="J192" s="171"/>
      <c r="K192" s="171"/>
      <c r="L192" s="171"/>
      <c r="M192" s="187"/>
      <c r="N192" s="171"/>
      <c r="O192" s="171"/>
      <c r="P192" s="171"/>
      <c r="Q192" s="171"/>
      <c r="R192" s="10"/>
      <c r="S192" s="10"/>
      <c r="T192" s="10"/>
      <c r="U192" s="10"/>
      <c r="V192" s="10"/>
      <c r="W192" s="10"/>
      <c r="X192" s="10"/>
    </row>
    <row r="193" spans="1:24" ht="12.75" hidden="1" customHeight="1" outlineLevel="1" x14ac:dyDescent="0.2">
      <c r="A193" s="17" t="s">
        <v>100</v>
      </c>
      <c r="B193" s="10"/>
      <c r="C193" s="343" t="s">
        <v>54</v>
      </c>
      <c r="D193" s="186">
        <f>D184</f>
        <v>56247.47</v>
      </c>
      <c r="E193" s="10"/>
      <c r="F193" s="184"/>
      <c r="G193" s="187"/>
      <c r="H193" s="184"/>
      <c r="I193" s="184"/>
      <c r="J193" s="184"/>
      <c r="K193" s="184"/>
      <c r="L193" s="184"/>
      <c r="M193" s="187"/>
      <c r="N193" s="184"/>
      <c r="O193" s="184"/>
      <c r="P193" s="184"/>
      <c r="Q193" s="184"/>
      <c r="R193" s="10"/>
      <c r="S193" s="10"/>
      <c r="T193" s="10"/>
      <c r="U193" s="10"/>
      <c r="V193" s="10"/>
      <c r="W193" s="10"/>
      <c r="X193" s="10"/>
    </row>
    <row r="194" spans="1:24" ht="12.75" hidden="1" customHeight="1" outlineLevel="1" x14ac:dyDescent="0.2">
      <c r="A194" s="17" t="s">
        <v>98</v>
      </c>
      <c r="B194" s="10"/>
      <c r="C194" s="4" t="s">
        <v>42</v>
      </c>
      <c r="D194" s="186">
        <f>D185</f>
        <v>174582.01</v>
      </c>
      <c r="E194" s="10"/>
      <c r="F194" s="184"/>
      <c r="G194" s="187"/>
      <c r="H194" s="184"/>
      <c r="I194" s="184"/>
      <c r="J194" s="184"/>
      <c r="K194" s="184"/>
      <c r="L194" s="184"/>
      <c r="M194" s="187"/>
      <c r="N194" s="184"/>
      <c r="O194" s="184"/>
      <c r="P194" s="184"/>
      <c r="Q194" s="184"/>
      <c r="R194" s="10"/>
      <c r="S194" s="10"/>
      <c r="T194" s="10"/>
      <c r="U194" s="10"/>
      <c r="V194" s="10"/>
      <c r="W194" s="10"/>
      <c r="X194" s="10"/>
    </row>
    <row r="195" spans="1:24" ht="12.75" hidden="1" customHeight="1" outlineLevel="1" x14ac:dyDescent="0.2">
      <c r="A195" s="17" t="s">
        <v>96</v>
      </c>
      <c r="B195" s="10"/>
      <c r="C195" s="4" t="s">
        <v>99</v>
      </c>
      <c r="D195" s="186">
        <f>D181</f>
        <v>125665.86</v>
      </c>
      <c r="E195" s="10"/>
      <c r="F195" s="184"/>
      <c r="G195" s="187"/>
      <c r="H195" s="184"/>
      <c r="I195" s="184"/>
      <c r="J195" s="184"/>
      <c r="K195" s="184"/>
      <c r="L195" s="184"/>
      <c r="M195" s="187"/>
      <c r="N195" s="184"/>
      <c r="O195" s="184"/>
      <c r="P195" s="184"/>
      <c r="Q195" s="184"/>
      <c r="R195" s="10"/>
      <c r="S195" s="10"/>
      <c r="T195" s="10"/>
      <c r="U195" s="10"/>
      <c r="V195" s="10"/>
      <c r="W195" s="10"/>
      <c r="X195" s="10"/>
    </row>
    <row r="196" spans="1:24" ht="12.75" hidden="1" customHeight="1" outlineLevel="1" x14ac:dyDescent="0.2">
      <c r="A196" s="80" t="s">
        <v>54</v>
      </c>
      <c r="B196" s="10"/>
      <c r="C196" s="4" t="s">
        <v>97</v>
      </c>
      <c r="D196" s="186">
        <f>D186</f>
        <v>149121.53</v>
      </c>
      <c r="E196" s="10"/>
      <c r="F196" s="171"/>
      <c r="G196" s="187"/>
      <c r="H196" s="171"/>
      <c r="I196" s="171"/>
      <c r="J196" s="171"/>
      <c r="K196" s="171"/>
      <c r="L196" s="171"/>
      <c r="M196" s="187"/>
      <c r="N196" s="171"/>
      <c r="O196" s="171"/>
      <c r="P196" s="171"/>
      <c r="Q196" s="171"/>
      <c r="R196" s="10"/>
      <c r="S196" s="10"/>
      <c r="T196" s="10"/>
      <c r="U196" s="10"/>
      <c r="V196" s="10"/>
      <c r="W196" s="10"/>
      <c r="X196" s="10"/>
    </row>
    <row r="197" spans="1:24" ht="12.75" hidden="1" customHeight="1" outlineLevel="1" x14ac:dyDescent="0.2">
      <c r="A197" s="10"/>
      <c r="B197" s="10"/>
      <c r="C197" s="10"/>
      <c r="D197" s="345"/>
      <c r="E197" s="17"/>
      <c r="F197" s="10"/>
      <c r="G197" s="187"/>
      <c r="H197" s="171"/>
      <c r="I197" s="171"/>
      <c r="J197" s="171"/>
      <c r="K197" s="171"/>
      <c r="L197" s="171"/>
      <c r="M197" s="187"/>
      <c r="N197" s="171"/>
      <c r="O197" s="171"/>
      <c r="P197" s="171"/>
      <c r="Q197" s="171"/>
      <c r="R197" s="171"/>
      <c r="S197" s="187"/>
      <c r="T197" s="10"/>
      <c r="U197" s="10"/>
      <c r="V197" s="10"/>
      <c r="W197" s="10"/>
      <c r="X197" s="10"/>
    </row>
    <row r="198" spans="1:24" ht="12.75" hidden="1" customHeight="1" outlineLevel="1" x14ac:dyDescent="0.2">
      <c r="A198" s="17" t="s">
        <v>53</v>
      </c>
      <c r="B198" s="10"/>
      <c r="C198" s="10"/>
      <c r="D198" s="10"/>
      <c r="E198" s="17"/>
      <c r="F198" s="10"/>
      <c r="G198" s="187"/>
      <c r="H198" s="171"/>
      <c r="I198" s="171"/>
      <c r="J198" s="171"/>
      <c r="K198" s="171"/>
      <c r="L198" s="171"/>
      <c r="M198" s="187"/>
      <c r="N198" s="171"/>
      <c r="O198" s="171"/>
      <c r="P198" s="171"/>
      <c r="Q198" s="171"/>
      <c r="R198" s="171"/>
      <c r="S198" s="187"/>
      <c r="T198" s="10"/>
      <c r="U198" s="10"/>
      <c r="V198" s="10"/>
      <c r="W198" s="10"/>
      <c r="X198" s="10"/>
    </row>
    <row r="199" spans="1:24" ht="12.75" hidden="1" customHeight="1" outlineLevel="1" x14ac:dyDescent="0.2">
      <c r="A199" s="74" t="s">
        <v>43</v>
      </c>
      <c r="B199" s="10"/>
      <c r="C199" s="10"/>
      <c r="D199" s="10"/>
      <c r="E199" s="21"/>
      <c r="F199" s="82"/>
      <c r="G199" s="187"/>
      <c r="H199" s="171"/>
      <c r="I199" s="171"/>
      <c r="J199" s="171"/>
      <c r="K199" s="171"/>
      <c r="L199" s="171"/>
      <c r="M199" s="187"/>
      <c r="N199" s="171"/>
      <c r="O199" s="171"/>
      <c r="P199" s="171"/>
      <c r="Q199" s="171"/>
      <c r="R199" s="171"/>
      <c r="S199" s="187"/>
      <c r="T199" s="10"/>
      <c r="U199" s="10"/>
      <c r="V199" s="10"/>
      <c r="W199" s="10"/>
      <c r="X199" s="10"/>
    </row>
    <row r="200" spans="1:24" ht="12.75" hidden="1" customHeight="1" outlineLevel="1" x14ac:dyDescent="0.2">
      <c r="A200" s="74" t="s">
        <v>55</v>
      </c>
      <c r="B200" s="10"/>
      <c r="C200" s="10"/>
      <c r="D200" s="10"/>
      <c r="E200" s="21"/>
      <c r="F200" s="82"/>
      <c r="G200" s="187"/>
      <c r="H200" s="171"/>
      <c r="I200" s="171"/>
      <c r="J200" s="171"/>
      <c r="K200" s="171"/>
      <c r="L200" s="171"/>
      <c r="M200" s="187"/>
      <c r="N200" s="171"/>
      <c r="O200" s="171"/>
      <c r="P200" s="171"/>
      <c r="Q200" s="171"/>
      <c r="R200" s="171"/>
      <c r="S200" s="187"/>
      <c r="T200" s="10"/>
      <c r="U200" s="10"/>
      <c r="V200" s="10"/>
      <c r="W200" s="10"/>
      <c r="X200" s="10"/>
    </row>
    <row r="201" spans="1:24" ht="12.75" hidden="1" customHeight="1" outlineLevel="1" x14ac:dyDescent="0.2">
      <c r="A201" s="74" t="s">
        <v>56</v>
      </c>
      <c r="B201" s="10"/>
      <c r="C201" s="10"/>
      <c r="D201" s="10"/>
      <c r="E201" s="21"/>
      <c r="F201" s="82"/>
      <c r="G201" s="187"/>
      <c r="H201" s="184"/>
      <c r="I201" s="184"/>
      <c r="J201" s="184"/>
      <c r="K201" s="184"/>
      <c r="L201" s="184"/>
      <c r="M201" s="187"/>
      <c r="N201" s="184"/>
      <c r="O201" s="184"/>
      <c r="P201" s="184"/>
      <c r="Q201" s="184"/>
      <c r="R201" s="184"/>
      <c r="S201" s="187"/>
      <c r="T201" s="10"/>
      <c r="U201" s="10"/>
      <c r="V201" s="10"/>
      <c r="W201" s="10"/>
      <c r="X201" s="10"/>
    </row>
    <row r="202" spans="1:24" ht="12.75" hidden="1" customHeight="1" outlineLevel="1" x14ac:dyDescent="0.2">
      <c r="A202" s="74" t="s">
        <v>54</v>
      </c>
      <c r="B202" s="10"/>
      <c r="C202" s="10"/>
      <c r="D202" s="10"/>
      <c r="E202" s="21"/>
      <c r="F202" s="82"/>
      <c r="G202" s="187"/>
      <c r="H202" s="171"/>
      <c r="I202" s="171"/>
      <c r="J202" s="171"/>
      <c r="K202" s="171"/>
      <c r="L202" s="171"/>
      <c r="M202" s="187"/>
      <c r="N202" s="171"/>
      <c r="O202" s="171"/>
      <c r="P202" s="171"/>
      <c r="Q202" s="171"/>
      <c r="R202" s="171"/>
      <c r="S202" s="187"/>
      <c r="T202" s="10"/>
      <c r="U202" s="10"/>
      <c r="V202" s="10"/>
      <c r="W202" s="10"/>
      <c r="X202" s="10"/>
    </row>
    <row r="203" spans="1:24" ht="12.75" customHeight="1" collapsed="1" x14ac:dyDescent="0.2">
      <c r="A203" s="10"/>
      <c r="B203" s="10"/>
      <c r="C203" s="10"/>
      <c r="D203" s="10"/>
      <c r="E203" s="21"/>
      <c r="F203" s="82"/>
      <c r="G203" s="187"/>
      <c r="H203" s="171"/>
      <c r="I203" s="171"/>
      <c r="J203" s="171"/>
      <c r="K203" s="171"/>
      <c r="L203" s="171"/>
      <c r="M203" s="187"/>
      <c r="N203" s="171"/>
      <c r="O203" s="171"/>
      <c r="P203" s="171"/>
      <c r="Q203" s="171"/>
      <c r="R203" s="171"/>
      <c r="S203" s="187"/>
      <c r="T203" s="10"/>
      <c r="U203" s="10"/>
      <c r="V203" s="10"/>
      <c r="W203" s="10"/>
      <c r="X203" s="10"/>
    </row>
    <row r="204" spans="1:24" ht="12.75" customHeight="1" x14ac:dyDescent="0.2">
      <c r="A204" s="10"/>
      <c r="B204" s="10"/>
      <c r="C204" s="10"/>
      <c r="D204" s="10"/>
      <c r="E204" s="21"/>
      <c r="F204" s="82"/>
      <c r="G204" s="187"/>
      <c r="H204" s="171"/>
      <c r="I204" s="171"/>
      <c r="J204" s="171"/>
      <c r="K204" s="171"/>
      <c r="L204" s="171"/>
      <c r="M204" s="187"/>
      <c r="N204" s="171"/>
      <c r="O204" s="171"/>
      <c r="P204" s="171"/>
      <c r="Q204" s="171"/>
      <c r="R204" s="171"/>
      <c r="S204" s="187"/>
      <c r="T204" s="10"/>
      <c r="U204" s="10"/>
      <c r="V204" s="10"/>
      <c r="W204" s="10"/>
      <c r="X204" s="10"/>
    </row>
    <row r="205" spans="1:24" ht="12.75" customHeight="1" x14ac:dyDescent="0.2"/>
    <row r="206" spans="1:24" ht="12.75" customHeight="1" x14ac:dyDescent="0.2"/>
  </sheetData>
  <sheetProtection algorithmName="SHA-512" hashValue="YVUybVG+HCj+tOK1KzHciEavrjGxbFhp6d3XZOLYE3AE3Knnd0K/FtHCuUuaDLv3dVWuGmtUpI6S53NFpqJjcA==" saltValue="MDxiHlBfqkiKQf7bftyT6Q==" spinCount="100000" sheet="1" formatCells="0" formatColumns="0" formatRows="0" insertColumns="0" insertRows="0"/>
  <sortState xmlns:xlrd2="http://schemas.microsoft.com/office/spreadsheetml/2017/richdata2" ref="A146:A167">
    <sortCondition ref="A146"/>
  </sortState>
  <dataConsolidate/>
  <mergeCells count="25">
    <mergeCell ref="O37:Q38"/>
    <mergeCell ref="R37:T38"/>
    <mergeCell ref="N9:S9"/>
    <mergeCell ref="O25:S25"/>
    <mergeCell ref="O26:S26"/>
    <mergeCell ref="O27:S27"/>
    <mergeCell ref="O28:S28"/>
    <mergeCell ref="O29:S29"/>
    <mergeCell ref="O30:S30"/>
    <mergeCell ref="C3:N3"/>
    <mergeCell ref="Q7:T7"/>
    <mergeCell ref="Q56:T56"/>
    <mergeCell ref="A5:AA5"/>
    <mergeCell ref="A37:C38"/>
    <mergeCell ref="E9:E10"/>
    <mergeCell ref="A9:B10"/>
    <mergeCell ref="C9:C10"/>
    <mergeCell ref="D9:D10"/>
    <mergeCell ref="U37:AA37"/>
    <mergeCell ref="U9:AA9"/>
    <mergeCell ref="D37:D38"/>
    <mergeCell ref="G9:G10"/>
    <mergeCell ref="B51:D51"/>
    <mergeCell ref="Q51:T51"/>
    <mergeCell ref="H9:M9"/>
  </mergeCells>
  <phoneticPr fontId="5" type="noConversion"/>
  <dataValidations count="10">
    <dataValidation type="list" errorStyle="warning" allowBlank="1" showInputMessage="1" sqref="F12:F23 F25:F30 F40:F46" xr:uid="{00000000-0002-0000-0100-000000000000}">
      <formula1>"Click and choose,0%,10%,20%,30%,40%,50%,60%,70%,80%,90%,100%"</formula1>
    </dataValidation>
    <dataValidation type="decimal" allowBlank="1" showInputMessage="1" showErrorMessage="1" error="1 fte = 40 uur per week. Het is niet mogelijk om meer dan 1 fte te werken. " sqref="E12:E23" xr:uid="{00000000-0002-0000-0100-000001000000}">
      <formula1>0</formula1>
      <formula2>1</formula2>
    </dataValidation>
    <dataValidation type="list" allowBlank="1" showInputMessage="1" showErrorMessage="1" sqref="D24" xr:uid="{00000000-0002-0000-0100-000002000000}">
      <formula1>$A$90:$A$105</formula1>
    </dataValidation>
    <dataValidation type="list" errorStyle="warning" allowBlank="1" showInputMessage="1" sqref="F24" xr:uid="{00000000-0002-0000-0100-000003000000}">
      <formula1>"Klik en kies,0%,10%,20%,30%,40%,50%,60%,70%,80%,90%,100%"</formula1>
    </dataValidation>
    <dataValidation type="list" allowBlank="1" showInputMessage="1" sqref="B24" xr:uid="{00000000-0002-0000-0100-000004000000}">
      <formula1>$C$178:$C$186</formula1>
    </dataValidation>
    <dataValidation type="list" allowBlank="1" showInputMessage="1" showErrorMessage="1" sqref="D12:D23" xr:uid="{00000000-0002-0000-0100-000005000000}">
      <formula1>$A$90:$A$104</formula1>
    </dataValidation>
    <dataValidation type="list" allowBlank="1" showInputMessage="1" sqref="B12:B23 B25:B30" xr:uid="{00000000-0002-0000-0100-000006000000}">
      <formula1>$A$178:$A$186</formula1>
    </dataValidation>
    <dataValidation type="list" allowBlank="1" showInputMessage="1" showErrorMessage="1" sqref="D40:D46" xr:uid="{00000000-0002-0000-0100-000007000000}">
      <formula1>$A$140:$A$175</formula1>
    </dataValidation>
    <dataValidation type="list" allowBlank="1" showInputMessage="1" showErrorMessage="1" sqref="B40:B46" xr:uid="{00000000-0002-0000-0100-000008000000}">
      <formula1>$A$198:$A$202</formula1>
    </dataValidation>
    <dataValidation type="list" allowBlank="1" showInputMessage="1" showErrorMessage="1" sqref="G1" xr:uid="{6663AF93-BFFE-41ED-8466-7D7D053630E8}">
      <formula1>"Proposal, Annual report 2023, Annual report 2024, Annual report 2025, Annual report 2026, End report"</formula1>
    </dataValidation>
  </dataValidations>
  <pageMargins left="0.43307086614173229" right="0.15748031496062992" top="0.59055118110236227" bottom="0.39370078740157483" header="0.19685039370078741" footer="0.19685039370078741"/>
  <pageSetup paperSize="9" scale="42" orientation="landscape" cellComments="asDisplayed"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A1:AD211"/>
  <sheetViews>
    <sheetView topLeftCell="A22" zoomScaleNormal="100" zoomScaleSheetLayoutView="70" workbookViewId="0">
      <selection activeCell="A23" sqref="A23"/>
    </sheetView>
  </sheetViews>
  <sheetFormatPr defaultColWidth="9.140625" defaultRowHeight="12.75" outlineLevelRow="1" x14ac:dyDescent="0.2"/>
  <cols>
    <col min="1" max="1" width="3.85546875" style="3" customWidth="1"/>
    <col min="2" max="2" width="26.7109375" style="3" customWidth="1"/>
    <col min="3" max="3" width="24.42578125" style="3" customWidth="1"/>
    <col min="4" max="4" width="15.5703125" style="3" customWidth="1"/>
    <col min="5" max="9" width="10.140625" style="1" customWidth="1"/>
    <col min="10" max="10" width="10.5703125" style="1" bestFit="1" customWidth="1"/>
    <col min="11" max="11" width="4.7109375" style="3" customWidth="1"/>
    <col min="12" max="15" width="9.28515625" style="3" customWidth="1"/>
    <col min="16" max="16" width="9.28515625" style="10" customWidth="1"/>
    <col min="17" max="17" width="11.28515625" style="10" bestFit="1" customWidth="1"/>
    <col min="18" max="18" width="14.42578125" style="11" customWidth="1"/>
    <col min="19" max="19" width="12.7109375" style="10" bestFit="1" customWidth="1"/>
    <col min="20" max="20" width="12.7109375" style="10" customWidth="1"/>
    <col min="21" max="21" width="9.85546875" style="10" bestFit="1" customWidth="1"/>
    <col min="22" max="23" width="7" style="10" customWidth="1"/>
    <col min="24" max="26" width="6" style="10" customWidth="1"/>
    <col min="27" max="28" width="9.140625" style="10" customWidth="1"/>
    <col min="29" max="16384" width="9.140625" style="10"/>
  </cols>
  <sheetData>
    <row r="1" spans="1:19" ht="18" x14ac:dyDescent="0.2">
      <c r="A1" s="118"/>
      <c r="B1" s="289"/>
    </row>
    <row r="2" spans="1:19" s="122" customFormat="1" ht="17.45" customHeight="1" x14ac:dyDescent="0.2">
      <c r="A2" s="118" t="s">
        <v>47</v>
      </c>
      <c r="B2" s="118"/>
      <c r="C2" s="289"/>
      <c r="I2" s="119"/>
      <c r="J2" s="119"/>
      <c r="K2" s="120"/>
      <c r="L2" s="120"/>
      <c r="M2" s="120"/>
      <c r="N2" s="121"/>
      <c r="O2" s="121"/>
      <c r="R2" s="290"/>
    </row>
    <row r="3" spans="1:19" x14ac:dyDescent="0.2">
      <c r="A3" s="4"/>
      <c r="B3" s="4"/>
      <c r="C3" s="4"/>
      <c r="D3" s="4"/>
    </row>
    <row r="4" spans="1:19" ht="23.25" x14ac:dyDescent="0.35">
      <c r="A4" s="367" t="s">
        <v>48</v>
      </c>
      <c r="B4" s="368"/>
      <c r="C4" s="368"/>
      <c r="D4" s="368"/>
      <c r="E4" s="368"/>
      <c r="F4" s="368"/>
      <c r="G4" s="368"/>
      <c r="H4" s="368"/>
      <c r="I4" s="368"/>
      <c r="J4" s="368"/>
      <c r="K4" s="368"/>
      <c r="L4" s="368"/>
      <c r="M4" s="368"/>
      <c r="N4" s="368"/>
      <c r="O4" s="368"/>
      <c r="P4" s="368"/>
      <c r="Q4" s="368"/>
      <c r="R4" s="368"/>
      <c r="S4" s="369"/>
    </row>
    <row r="5" spans="1:19" x14ac:dyDescent="0.2">
      <c r="A5" s="4"/>
      <c r="B5" s="4"/>
      <c r="C5" s="4"/>
      <c r="D5" s="4"/>
      <c r="L5" s="136">
        <v>2022</v>
      </c>
      <c r="M5" s="136">
        <v>2023</v>
      </c>
      <c r="N5" s="136">
        <v>2024</v>
      </c>
      <c r="O5" s="136">
        <v>2025</v>
      </c>
      <c r="P5" s="136">
        <v>2026</v>
      </c>
      <c r="Q5" s="284">
        <v>2027</v>
      </c>
      <c r="S5" s="136" t="s">
        <v>116</v>
      </c>
    </row>
    <row r="6" spans="1:19" ht="21" customHeight="1" x14ac:dyDescent="0.3">
      <c r="A6" s="5" t="s">
        <v>49</v>
      </c>
      <c r="B6" s="5"/>
      <c r="H6" s="362" t="s">
        <v>136</v>
      </c>
      <c r="I6" s="397"/>
      <c r="J6" s="363"/>
      <c r="K6" s="364"/>
      <c r="L6" s="291">
        <f>SUM(E12:E30)+SUM(E38:E44)</f>
        <v>0</v>
      </c>
      <c r="M6" s="291">
        <f t="shared" ref="M6:Q6" si="0">SUM(F12:F30)+SUM(F38:F44)</f>
        <v>0</v>
      </c>
      <c r="N6" s="291">
        <f t="shared" si="0"/>
        <v>0</v>
      </c>
      <c r="O6" s="291">
        <f t="shared" si="0"/>
        <v>0</v>
      </c>
      <c r="P6" s="291">
        <f t="shared" si="0"/>
        <v>0</v>
      </c>
      <c r="Q6" s="292">
        <f t="shared" si="0"/>
        <v>0</v>
      </c>
      <c r="S6" s="292">
        <f>SUM(L6:Q6)</f>
        <v>0</v>
      </c>
    </row>
    <row r="7" spans="1:19" ht="21" customHeight="1" x14ac:dyDescent="0.3">
      <c r="A7" s="5"/>
      <c r="B7" s="5"/>
      <c r="H7" s="362" t="s">
        <v>137</v>
      </c>
      <c r="I7" s="397"/>
      <c r="J7" s="363"/>
      <c r="K7" s="364"/>
      <c r="L7" s="291">
        <f t="shared" ref="L7:Q7" si="1">SUM(L12:L30)+SUM(L54:L60)</f>
        <v>0</v>
      </c>
      <c r="M7" s="291">
        <f t="shared" si="1"/>
        <v>0</v>
      </c>
      <c r="N7" s="291">
        <f t="shared" si="1"/>
        <v>0</v>
      </c>
      <c r="O7" s="291">
        <f t="shared" si="1"/>
        <v>0</v>
      </c>
      <c r="P7" s="291">
        <f t="shared" si="1"/>
        <v>0</v>
      </c>
      <c r="Q7" s="292">
        <f t="shared" si="1"/>
        <v>0</v>
      </c>
      <c r="S7" s="292">
        <f>SUM(L7:Q7)</f>
        <v>0</v>
      </c>
    </row>
    <row r="8" spans="1:19" x14ac:dyDescent="0.2">
      <c r="A8" s="6"/>
      <c r="B8" s="6"/>
    </row>
    <row r="9" spans="1:19" s="4" customFormat="1" ht="24" customHeight="1" x14ac:dyDescent="0.2">
      <c r="A9" s="370" t="s">
        <v>50</v>
      </c>
      <c r="B9" s="371"/>
      <c r="C9" s="371" t="s">
        <v>58</v>
      </c>
      <c r="D9" s="376" t="s">
        <v>51</v>
      </c>
      <c r="E9" s="374" t="s">
        <v>138</v>
      </c>
      <c r="F9" s="378"/>
      <c r="G9" s="378"/>
      <c r="H9" s="378"/>
      <c r="I9" s="379"/>
      <c r="J9" s="398"/>
      <c r="K9" s="7"/>
      <c r="L9" s="385" t="s">
        <v>139</v>
      </c>
      <c r="M9" s="399"/>
      <c r="N9" s="399"/>
      <c r="O9" s="399"/>
      <c r="P9" s="399"/>
      <c r="Q9" s="387"/>
      <c r="R9" s="11"/>
      <c r="S9" s="293"/>
    </row>
    <row r="10" spans="1:19" s="4" customFormat="1" x14ac:dyDescent="0.2">
      <c r="A10" s="372"/>
      <c r="B10" s="373"/>
      <c r="C10" s="373"/>
      <c r="D10" s="377"/>
      <c r="E10" s="136">
        <f>L5</f>
        <v>2022</v>
      </c>
      <c r="F10" s="136">
        <f t="shared" ref="F10:J10" si="2">M5</f>
        <v>2023</v>
      </c>
      <c r="G10" s="136">
        <f t="shared" si="2"/>
        <v>2024</v>
      </c>
      <c r="H10" s="136">
        <f t="shared" si="2"/>
        <v>2025</v>
      </c>
      <c r="I10" s="136">
        <f t="shared" si="2"/>
        <v>2026</v>
      </c>
      <c r="J10" s="136">
        <f t="shared" si="2"/>
        <v>2027</v>
      </c>
      <c r="K10" s="7"/>
      <c r="L10" s="136">
        <f>L5</f>
        <v>2022</v>
      </c>
      <c r="M10" s="136">
        <f t="shared" ref="M10:Q10" si="3">M5</f>
        <v>2023</v>
      </c>
      <c r="N10" s="136">
        <f t="shared" si="3"/>
        <v>2024</v>
      </c>
      <c r="O10" s="136">
        <f t="shared" si="3"/>
        <v>2025</v>
      </c>
      <c r="P10" s="136">
        <f t="shared" si="3"/>
        <v>2026</v>
      </c>
      <c r="Q10" s="136">
        <f t="shared" si="3"/>
        <v>2027</v>
      </c>
      <c r="R10" s="11"/>
      <c r="S10" s="294" t="s">
        <v>64</v>
      </c>
    </row>
    <row r="11" spans="1:19" s="4" customFormat="1" x14ac:dyDescent="0.2">
      <c r="A11" s="138" t="s">
        <v>86</v>
      </c>
      <c r="B11" s="73"/>
      <c r="C11" s="73"/>
      <c r="D11" s="8"/>
      <c r="E11" s="9"/>
      <c r="F11" s="132"/>
      <c r="G11" s="132"/>
      <c r="H11" s="132"/>
      <c r="I11" s="132"/>
      <c r="J11" s="134"/>
      <c r="K11" s="7"/>
      <c r="L11" s="78"/>
      <c r="M11" s="132"/>
      <c r="N11" s="132"/>
      <c r="O11" s="132"/>
      <c r="P11" s="132"/>
      <c r="Q11" s="295"/>
      <c r="R11" s="11"/>
      <c r="S11" s="296"/>
    </row>
    <row r="12" spans="1:19" s="116" customFormat="1" x14ac:dyDescent="0.2">
      <c r="A12" s="133">
        <v>1</v>
      </c>
      <c r="B12" s="297" t="str">
        <f>budgetsheet!B12</f>
        <v>Click and choose</v>
      </c>
      <c r="C12" s="298" t="str">
        <f>budgetsheet!C12</f>
        <v>Name</v>
      </c>
      <c r="D12" s="299" t="str">
        <f>budgetsheet!D12</f>
        <v>Click and choose</v>
      </c>
      <c r="E12" s="300">
        <f>budgetsheet!U12-L12</f>
        <v>0</v>
      </c>
      <c r="F12" s="300">
        <f>budgetsheet!V12-M12</f>
        <v>0</v>
      </c>
      <c r="G12" s="300">
        <f>budgetsheet!W12-N12</f>
        <v>0</v>
      </c>
      <c r="H12" s="300">
        <f>budgetsheet!X12-O12</f>
        <v>0</v>
      </c>
      <c r="I12" s="300">
        <f>budgetsheet!Y12-P12</f>
        <v>0</v>
      </c>
      <c r="J12" s="300">
        <f>budgetsheet!Z12-Q12</f>
        <v>0</v>
      </c>
      <c r="K12" s="153"/>
      <c r="M12" s="300"/>
      <c r="N12" s="300"/>
      <c r="O12" s="300"/>
      <c r="P12" s="300"/>
      <c r="Q12" s="301"/>
      <c r="R12" s="11"/>
      <c r="S12" s="302">
        <f>SUM(E12:Q12)</f>
        <v>0</v>
      </c>
    </row>
    <row r="13" spans="1:19" s="116" customFormat="1" x14ac:dyDescent="0.2">
      <c r="A13" s="133">
        <f>A12+1</f>
        <v>2</v>
      </c>
      <c r="B13" s="297" t="str">
        <f>budgetsheet!B13</f>
        <v>Click and choose</v>
      </c>
      <c r="C13" s="298" t="str">
        <f>budgetsheet!C13</f>
        <v>Name</v>
      </c>
      <c r="D13" s="299" t="str">
        <f>budgetsheet!D13</f>
        <v>Click and choose</v>
      </c>
      <c r="E13" s="300">
        <f>budgetsheet!U13-L13</f>
        <v>0</v>
      </c>
      <c r="F13" s="300">
        <f>budgetsheet!V13-M13</f>
        <v>0</v>
      </c>
      <c r="G13" s="300">
        <f>budgetsheet!W13-N13</f>
        <v>0</v>
      </c>
      <c r="H13" s="300">
        <f>budgetsheet!X13-O13</f>
        <v>0</v>
      </c>
      <c r="I13" s="300">
        <f>budgetsheet!Y13-P13</f>
        <v>0</v>
      </c>
      <c r="J13" s="300">
        <f>budgetsheet!Z13-Q13</f>
        <v>0</v>
      </c>
      <c r="K13" s="153"/>
      <c r="M13" s="300"/>
      <c r="N13" s="300"/>
      <c r="O13" s="300"/>
      <c r="P13" s="300"/>
      <c r="Q13" s="301"/>
      <c r="R13" s="11"/>
      <c r="S13" s="302">
        <f t="shared" ref="S13:S30" si="4">SUM(E13:Q13)</f>
        <v>0</v>
      </c>
    </row>
    <row r="14" spans="1:19" s="116" customFormat="1" x14ac:dyDescent="0.2">
      <c r="A14" s="133">
        <f t="shared" ref="A14:A23" si="5">A13+1</f>
        <v>3</v>
      </c>
      <c r="B14" s="297" t="str">
        <f>budgetsheet!B14</f>
        <v>Click and choose</v>
      </c>
      <c r="C14" s="298" t="str">
        <f>budgetsheet!C14</f>
        <v>Name</v>
      </c>
      <c r="D14" s="299" t="str">
        <f>budgetsheet!D14</f>
        <v>Click and choose</v>
      </c>
      <c r="E14" s="300">
        <f>budgetsheet!U14-L14</f>
        <v>0</v>
      </c>
      <c r="F14" s="300">
        <f>budgetsheet!V14-M14</f>
        <v>0</v>
      </c>
      <c r="G14" s="300">
        <f>budgetsheet!W14-N14</f>
        <v>0</v>
      </c>
      <c r="H14" s="300">
        <f>budgetsheet!X14-O14</f>
        <v>0</v>
      </c>
      <c r="I14" s="300">
        <f>budgetsheet!Y14-P14</f>
        <v>0</v>
      </c>
      <c r="J14" s="300">
        <f>budgetsheet!Z14-Q14</f>
        <v>0</v>
      </c>
      <c r="K14" s="153"/>
      <c r="L14" s="144"/>
      <c r="M14" s="300"/>
      <c r="N14" s="300"/>
      <c r="O14" s="300"/>
      <c r="P14" s="300"/>
      <c r="Q14" s="301"/>
      <c r="R14" s="11"/>
      <c r="S14" s="302">
        <f t="shared" si="4"/>
        <v>0</v>
      </c>
    </row>
    <row r="15" spans="1:19" s="116" customFormat="1" x14ac:dyDescent="0.2">
      <c r="A15" s="133">
        <f t="shared" si="5"/>
        <v>4</v>
      </c>
      <c r="B15" s="297" t="str">
        <f>budgetsheet!B15</f>
        <v>Click and choose</v>
      </c>
      <c r="C15" s="298" t="str">
        <f>budgetsheet!C15</f>
        <v>Name</v>
      </c>
      <c r="D15" s="299" t="str">
        <f>budgetsheet!D15</f>
        <v>Click and choose</v>
      </c>
      <c r="E15" s="300">
        <f>budgetsheet!U15-L15</f>
        <v>0</v>
      </c>
      <c r="F15" s="300">
        <f>budgetsheet!V15-M15</f>
        <v>0</v>
      </c>
      <c r="G15" s="300">
        <f>budgetsheet!W15-N15</f>
        <v>0</v>
      </c>
      <c r="H15" s="300">
        <f>budgetsheet!X15-O15</f>
        <v>0</v>
      </c>
      <c r="I15" s="300">
        <f>budgetsheet!Y15-P15</f>
        <v>0</v>
      </c>
      <c r="J15" s="300">
        <f>budgetsheet!Z15-Q15</f>
        <v>0</v>
      </c>
      <c r="K15" s="153"/>
      <c r="L15" s="144"/>
      <c r="M15" s="300"/>
      <c r="N15" s="300"/>
      <c r="O15" s="300"/>
      <c r="P15" s="300"/>
      <c r="Q15" s="301"/>
      <c r="R15" s="11"/>
      <c r="S15" s="302">
        <f t="shared" si="4"/>
        <v>0</v>
      </c>
    </row>
    <row r="16" spans="1:19" s="116" customFormat="1" x14ac:dyDescent="0.2">
      <c r="A16" s="133">
        <f t="shared" si="5"/>
        <v>5</v>
      </c>
      <c r="B16" s="297" t="str">
        <f>budgetsheet!B16</f>
        <v>Click and choose</v>
      </c>
      <c r="C16" s="298" t="str">
        <f>budgetsheet!C16</f>
        <v>Name</v>
      </c>
      <c r="D16" s="299" t="str">
        <f>budgetsheet!D16</f>
        <v>Click and choose</v>
      </c>
      <c r="E16" s="300">
        <f>budgetsheet!U16-L16</f>
        <v>0</v>
      </c>
      <c r="F16" s="300">
        <f>budgetsheet!V16-M16</f>
        <v>0</v>
      </c>
      <c r="G16" s="300">
        <f>budgetsheet!W16-N16</f>
        <v>0</v>
      </c>
      <c r="H16" s="300">
        <f>budgetsheet!X16-O16</f>
        <v>0</v>
      </c>
      <c r="I16" s="300">
        <f>budgetsheet!Y16-P16</f>
        <v>0</v>
      </c>
      <c r="J16" s="300">
        <f>budgetsheet!Z16-Q16</f>
        <v>0</v>
      </c>
      <c r="K16" s="153"/>
      <c r="L16" s="144"/>
      <c r="M16" s="300"/>
      <c r="N16" s="300"/>
      <c r="O16" s="300"/>
      <c r="P16" s="300"/>
      <c r="Q16" s="301"/>
      <c r="R16" s="11"/>
      <c r="S16" s="302">
        <f t="shared" si="4"/>
        <v>0</v>
      </c>
    </row>
    <row r="17" spans="1:19" s="116" customFormat="1" x14ac:dyDescent="0.2">
      <c r="A17" s="133">
        <f t="shared" si="5"/>
        <v>6</v>
      </c>
      <c r="B17" s="297" t="str">
        <f>budgetsheet!B17</f>
        <v>Click and choose</v>
      </c>
      <c r="C17" s="298" t="str">
        <f>budgetsheet!C17</f>
        <v>Name</v>
      </c>
      <c r="D17" s="299" t="str">
        <f>budgetsheet!D17</f>
        <v>Click and choose</v>
      </c>
      <c r="E17" s="300">
        <f>budgetsheet!U17-L17</f>
        <v>0</v>
      </c>
      <c r="F17" s="300">
        <f>budgetsheet!V17-M17</f>
        <v>0</v>
      </c>
      <c r="G17" s="300">
        <f>budgetsheet!W17-N17</f>
        <v>0</v>
      </c>
      <c r="H17" s="300">
        <f>budgetsheet!X17-O17</f>
        <v>0</v>
      </c>
      <c r="I17" s="300">
        <f>budgetsheet!Y17-P17</f>
        <v>0</v>
      </c>
      <c r="J17" s="300">
        <f>budgetsheet!Z17-Q17</f>
        <v>0</v>
      </c>
      <c r="K17" s="153"/>
      <c r="L17" s="144"/>
      <c r="M17" s="300"/>
      <c r="N17" s="300"/>
      <c r="O17" s="300"/>
      <c r="P17" s="300"/>
      <c r="Q17" s="301"/>
      <c r="R17" s="11"/>
      <c r="S17" s="302">
        <f t="shared" si="4"/>
        <v>0</v>
      </c>
    </row>
    <row r="18" spans="1:19" s="116" customFormat="1" x14ac:dyDescent="0.2">
      <c r="A18" s="133">
        <f t="shared" si="5"/>
        <v>7</v>
      </c>
      <c r="B18" s="297" t="str">
        <f>budgetsheet!B18</f>
        <v>Click and choose</v>
      </c>
      <c r="C18" s="298" t="str">
        <f>budgetsheet!C18</f>
        <v>Name</v>
      </c>
      <c r="D18" s="299" t="str">
        <f>budgetsheet!D18</f>
        <v>Click and choose</v>
      </c>
      <c r="E18" s="300">
        <f>budgetsheet!U18-L18</f>
        <v>0</v>
      </c>
      <c r="F18" s="300">
        <f>budgetsheet!V18-M18</f>
        <v>0</v>
      </c>
      <c r="G18" s="300">
        <f>budgetsheet!W18-N18</f>
        <v>0</v>
      </c>
      <c r="H18" s="300">
        <f>budgetsheet!X18-O18</f>
        <v>0</v>
      </c>
      <c r="I18" s="300">
        <f>budgetsheet!Y18-P18</f>
        <v>0</v>
      </c>
      <c r="J18" s="300">
        <f>budgetsheet!Z18-Q18</f>
        <v>0</v>
      </c>
      <c r="K18" s="153"/>
      <c r="L18" s="144"/>
      <c r="M18" s="300"/>
      <c r="N18" s="300"/>
      <c r="O18" s="300"/>
      <c r="P18" s="300"/>
      <c r="Q18" s="301"/>
      <c r="R18" s="11"/>
      <c r="S18" s="302">
        <f t="shared" si="4"/>
        <v>0</v>
      </c>
    </row>
    <row r="19" spans="1:19" s="116" customFormat="1" x14ac:dyDescent="0.2">
      <c r="A19" s="133">
        <f t="shared" si="5"/>
        <v>8</v>
      </c>
      <c r="B19" s="297" t="str">
        <f>budgetsheet!B19</f>
        <v>Click and choose</v>
      </c>
      <c r="C19" s="298" t="str">
        <f>budgetsheet!C19</f>
        <v>Name</v>
      </c>
      <c r="D19" s="299" t="str">
        <f>budgetsheet!D19</f>
        <v>Click and choose</v>
      </c>
      <c r="E19" s="300">
        <f>budgetsheet!U19-L19</f>
        <v>0</v>
      </c>
      <c r="F19" s="300">
        <f>budgetsheet!V19-M19</f>
        <v>0</v>
      </c>
      <c r="G19" s="300">
        <f>budgetsheet!W19-N19</f>
        <v>0</v>
      </c>
      <c r="H19" s="300">
        <f>budgetsheet!X19-O19</f>
        <v>0</v>
      </c>
      <c r="I19" s="300">
        <f>budgetsheet!Y19-P19</f>
        <v>0</v>
      </c>
      <c r="J19" s="300">
        <f>budgetsheet!Z19-Q19</f>
        <v>0</v>
      </c>
      <c r="K19" s="153"/>
      <c r="L19" s="144"/>
      <c r="M19" s="300"/>
      <c r="N19" s="300"/>
      <c r="O19" s="300"/>
      <c r="P19" s="300"/>
      <c r="Q19" s="301"/>
      <c r="R19" s="11"/>
      <c r="S19" s="302">
        <f t="shared" si="4"/>
        <v>0</v>
      </c>
    </row>
    <row r="20" spans="1:19" s="116" customFormat="1" x14ac:dyDescent="0.2">
      <c r="A20" s="133">
        <f t="shared" si="5"/>
        <v>9</v>
      </c>
      <c r="B20" s="297" t="str">
        <f>budgetsheet!B20</f>
        <v>Click and choose</v>
      </c>
      <c r="C20" s="298" t="str">
        <f>budgetsheet!C20</f>
        <v>Name</v>
      </c>
      <c r="D20" s="299" t="str">
        <f>budgetsheet!D20</f>
        <v>Click and choose</v>
      </c>
      <c r="E20" s="300">
        <f>budgetsheet!U20-L20</f>
        <v>0</v>
      </c>
      <c r="F20" s="300">
        <f>budgetsheet!V20-M20</f>
        <v>0</v>
      </c>
      <c r="G20" s="300">
        <f>budgetsheet!W20-N20</f>
        <v>0</v>
      </c>
      <c r="H20" s="300">
        <f>budgetsheet!X20-O20</f>
        <v>0</v>
      </c>
      <c r="I20" s="300">
        <f>budgetsheet!Y20-P20</f>
        <v>0</v>
      </c>
      <c r="J20" s="300">
        <f>budgetsheet!Z20-Q20</f>
        <v>0</v>
      </c>
      <c r="K20" s="153"/>
      <c r="L20" s="144"/>
      <c r="M20" s="300"/>
      <c r="N20" s="300"/>
      <c r="O20" s="300"/>
      <c r="P20" s="300"/>
      <c r="Q20" s="301"/>
      <c r="R20" s="11"/>
      <c r="S20" s="302">
        <f t="shared" si="4"/>
        <v>0</v>
      </c>
    </row>
    <row r="21" spans="1:19" s="116" customFormat="1" x14ac:dyDescent="0.2">
      <c r="A21" s="133">
        <f t="shared" si="5"/>
        <v>10</v>
      </c>
      <c r="B21" s="297" t="str">
        <f>budgetsheet!B21</f>
        <v>Click and choose</v>
      </c>
      <c r="C21" s="298" t="str">
        <f>budgetsheet!C21</f>
        <v>Name</v>
      </c>
      <c r="D21" s="299" t="str">
        <f>budgetsheet!D21</f>
        <v>Click and choose</v>
      </c>
      <c r="E21" s="300">
        <f>budgetsheet!U21-L21</f>
        <v>0</v>
      </c>
      <c r="F21" s="300">
        <f>budgetsheet!V21-M21</f>
        <v>0</v>
      </c>
      <c r="G21" s="300">
        <f>budgetsheet!W21-N21</f>
        <v>0</v>
      </c>
      <c r="H21" s="300">
        <f>budgetsheet!X21-O21</f>
        <v>0</v>
      </c>
      <c r="I21" s="300">
        <f>budgetsheet!Y21-P21</f>
        <v>0</v>
      </c>
      <c r="J21" s="300">
        <f>budgetsheet!Z21-Q21</f>
        <v>0</v>
      </c>
      <c r="K21" s="153"/>
      <c r="L21" s="144"/>
      <c r="M21" s="300"/>
      <c r="N21" s="300"/>
      <c r="O21" s="300"/>
      <c r="P21" s="300"/>
      <c r="Q21" s="301"/>
      <c r="R21" s="11"/>
      <c r="S21" s="302">
        <f t="shared" si="4"/>
        <v>0</v>
      </c>
    </row>
    <row r="22" spans="1:19" s="116" customFormat="1" x14ac:dyDescent="0.2">
      <c r="A22" s="133">
        <f t="shared" si="5"/>
        <v>11</v>
      </c>
      <c r="B22" s="297" t="str">
        <f>budgetsheet!B22</f>
        <v>Click and choose</v>
      </c>
      <c r="C22" s="298" t="str">
        <f>budgetsheet!C22</f>
        <v>Name</v>
      </c>
      <c r="D22" s="299" t="str">
        <f>budgetsheet!D22</f>
        <v>Click and choose</v>
      </c>
      <c r="E22" s="300">
        <f>budgetsheet!U22-L22</f>
        <v>0</v>
      </c>
      <c r="F22" s="300">
        <f>budgetsheet!V22-M22</f>
        <v>0</v>
      </c>
      <c r="G22" s="300">
        <f>budgetsheet!W22-N22</f>
        <v>0</v>
      </c>
      <c r="H22" s="300">
        <f>budgetsheet!X22-O22</f>
        <v>0</v>
      </c>
      <c r="I22" s="300">
        <f>budgetsheet!Y22-P22</f>
        <v>0</v>
      </c>
      <c r="J22" s="300">
        <f>budgetsheet!Z22-Q22</f>
        <v>0</v>
      </c>
      <c r="K22" s="153"/>
      <c r="L22" s="144"/>
      <c r="M22" s="300"/>
      <c r="N22" s="300"/>
      <c r="O22" s="300"/>
      <c r="P22" s="300"/>
      <c r="Q22" s="301"/>
      <c r="R22" s="11"/>
      <c r="S22" s="302">
        <f t="shared" si="4"/>
        <v>0</v>
      </c>
    </row>
    <row r="23" spans="1:19" s="116" customFormat="1" x14ac:dyDescent="0.2">
      <c r="A23" s="133">
        <f t="shared" si="5"/>
        <v>12</v>
      </c>
      <c r="B23" s="297" t="str">
        <f>budgetsheet!B23</f>
        <v>Click and choose</v>
      </c>
      <c r="C23" s="298" t="str">
        <f>budgetsheet!C23</f>
        <v>Name</v>
      </c>
      <c r="D23" s="299" t="str">
        <f>budgetsheet!D23</f>
        <v>Click and choose</v>
      </c>
      <c r="E23" s="300">
        <f>budgetsheet!U23-L23</f>
        <v>0</v>
      </c>
      <c r="F23" s="300">
        <f>budgetsheet!V23-M23</f>
        <v>0</v>
      </c>
      <c r="G23" s="300">
        <f>budgetsheet!W23-N23</f>
        <v>0</v>
      </c>
      <c r="H23" s="300">
        <f>budgetsheet!X23-O23</f>
        <v>0</v>
      </c>
      <c r="I23" s="300">
        <f>budgetsheet!Y23-P23</f>
        <v>0</v>
      </c>
      <c r="J23" s="300">
        <f>budgetsheet!Z23-Q23</f>
        <v>0</v>
      </c>
      <c r="K23" s="153"/>
      <c r="L23" s="144"/>
      <c r="M23" s="300"/>
      <c r="N23" s="300"/>
      <c r="O23" s="300"/>
      <c r="P23" s="300"/>
      <c r="Q23" s="301"/>
      <c r="R23" s="11"/>
      <c r="S23" s="302">
        <f t="shared" si="4"/>
        <v>0</v>
      </c>
    </row>
    <row r="24" spans="1:19" s="130" customFormat="1" x14ac:dyDescent="0.2">
      <c r="A24" s="178" t="s">
        <v>87</v>
      </c>
      <c r="B24" s="181"/>
      <c r="C24" s="11"/>
      <c r="D24" s="182"/>
      <c r="E24" s="300"/>
      <c r="F24" s="300"/>
      <c r="G24" s="300"/>
      <c r="H24" s="300"/>
      <c r="I24" s="300"/>
      <c r="J24" s="300"/>
      <c r="K24" s="177"/>
      <c r="L24" s="144"/>
      <c r="M24" s="300"/>
      <c r="N24" s="300"/>
      <c r="O24" s="300"/>
      <c r="P24" s="300"/>
      <c r="Q24" s="301"/>
      <c r="R24" s="11"/>
      <c r="S24" s="302">
        <f t="shared" si="4"/>
        <v>0</v>
      </c>
    </row>
    <row r="25" spans="1:19" s="116" customFormat="1" x14ac:dyDescent="0.2">
      <c r="A25" s="133">
        <f>A23+1</f>
        <v>13</v>
      </c>
      <c r="B25" s="297" t="str">
        <f>budgetsheet!B25</f>
        <v>Click and choose</v>
      </c>
      <c r="C25" s="303" t="str">
        <f>budgetsheet!C25</f>
        <v>Name</v>
      </c>
      <c r="D25" s="304">
        <f>budgetsheet!D25</f>
        <v>0</v>
      </c>
      <c r="E25" s="300" t="str">
        <f>IF((budgetsheet!U25)="-","-",(budgetsheet!U25)-L25)</f>
        <v>-</v>
      </c>
      <c r="F25" s="300" t="str">
        <f>IF((budgetsheet!V25)="-","-",(budgetsheet!V25)-M25)</f>
        <v>-</v>
      </c>
      <c r="G25" s="300" t="str">
        <f>IF((budgetsheet!W25)="-","-",(budgetsheet!W25)-N25)</f>
        <v>-</v>
      </c>
      <c r="H25" s="300" t="str">
        <f>IF((budgetsheet!X25)="-","-",(budgetsheet!X25)-O25)</f>
        <v>-</v>
      </c>
      <c r="I25" s="300" t="str">
        <f>IF((budgetsheet!Y25)="-","-",(budgetsheet!Y25)-P25)</f>
        <v>-</v>
      </c>
      <c r="J25" s="300" t="str">
        <f>IF((budgetsheet!Z25)="-","-",(budgetsheet!Z25)-Q25)</f>
        <v>-</v>
      </c>
      <c r="K25" s="153"/>
      <c r="L25" s="306"/>
      <c r="M25" s="305"/>
      <c r="N25" s="305"/>
      <c r="O25" s="305"/>
      <c r="P25" s="305"/>
      <c r="Q25" s="307"/>
      <c r="R25" s="11"/>
      <c r="S25" s="302">
        <f t="shared" si="4"/>
        <v>0</v>
      </c>
    </row>
    <row r="26" spans="1:19" s="116" customFormat="1" x14ac:dyDescent="0.2">
      <c r="A26" s="133">
        <f t="shared" ref="A26:A30" si="6">A25+1</f>
        <v>14</v>
      </c>
      <c r="B26" s="297" t="str">
        <f>budgetsheet!B26</f>
        <v>Click and choose</v>
      </c>
      <c r="C26" s="303" t="str">
        <f>budgetsheet!C26</f>
        <v>Name</v>
      </c>
      <c r="D26" s="304">
        <f>budgetsheet!D26</f>
        <v>0</v>
      </c>
      <c r="E26" s="300" t="str">
        <f>IF((budgetsheet!U26)="-","-",(budgetsheet!U26)-L26)</f>
        <v>-</v>
      </c>
      <c r="F26" s="300" t="str">
        <f>IF((budgetsheet!V26)="-","-",(budgetsheet!V26)-M26)</f>
        <v>-</v>
      </c>
      <c r="G26" s="300" t="str">
        <f>IF((budgetsheet!W26)="-","-",(budgetsheet!W26)-N26)</f>
        <v>-</v>
      </c>
      <c r="H26" s="300" t="str">
        <f>IF((budgetsheet!X26)="-","-",(budgetsheet!X26)-O26)</f>
        <v>-</v>
      </c>
      <c r="I26" s="300" t="str">
        <f>IF((budgetsheet!Y26)="-","-",(budgetsheet!Y26)-P26)</f>
        <v>-</v>
      </c>
      <c r="J26" s="300" t="str">
        <f>IF((budgetsheet!Z26)="-","-",(budgetsheet!Z26)-Q26)</f>
        <v>-</v>
      </c>
      <c r="K26" s="153"/>
      <c r="L26" s="306"/>
      <c r="M26" s="305"/>
      <c r="N26" s="305"/>
      <c r="O26" s="305"/>
      <c r="P26" s="305"/>
      <c r="Q26" s="307"/>
      <c r="R26" s="11"/>
      <c r="S26" s="302">
        <f t="shared" si="4"/>
        <v>0</v>
      </c>
    </row>
    <row r="27" spans="1:19" s="116" customFormat="1" x14ac:dyDescent="0.2">
      <c r="A27" s="133">
        <f t="shared" si="6"/>
        <v>15</v>
      </c>
      <c r="B27" s="297" t="str">
        <f>budgetsheet!B27</f>
        <v>Click and choose</v>
      </c>
      <c r="C27" s="303" t="str">
        <f>budgetsheet!C27</f>
        <v>Name</v>
      </c>
      <c r="D27" s="304">
        <f>budgetsheet!D27</f>
        <v>0</v>
      </c>
      <c r="E27" s="300" t="str">
        <f>IF((budgetsheet!U27)="-","-",(budgetsheet!U27)-L27)</f>
        <v>-</v>
      </c>
      <c r="F27" s="300" t="str">
        <f>IF((budgetsheet!V27)="-","-",(budgetsheet!V27)-M27)</f>
        <v>-</v>
      </c>
      <c r="G27" s="300" t="str">
        <f>IF((budgetsheet!W27)="-","-",(budgetsheet!W27)-N27)</f>
        <v>-</v>
      </c>
      <c r="H27" s="300" t="str">
        <f>IF((budgetsheet!X27)="-","-",(budgetsheet!X27)-O27)</f>
        <v>-</v>
      </c>
      <c r="I27" s="300" t="str">
        <f>IF((budgetsheet!Y27)="-","-",(budgetsheet!Y27)-P27)</f>
        <v>-</v>
      </c>
      <c r="J27" s="300" t="str">
        <f>IF((budgetsheet!Z27)="-","-",(budgetsheet!Z27)-Q27)</f>
        <v>-</v>
      </c>
      <c r="K27" s="153"/>
      <c r="L27" s="306"/>
      <c r="M27" s="305"/>
      <c r="N27" s="305"/>
      <c r="O27" s="305"/>
      <c r="P27" s="305"/>
      <c r="Q27" s="307"/>
      <c r="R27" s="11"/>
      <c r="S27" s="302">
        <f t="shared" si="4"/>
        <v>0</v>
      </c>
    </row>
    <row r="28" spans="1:19" s="116" customFormat="1" x14ac:dyDescent="0.2">
      <c r="A28" s="133">
        <f t="shared" si="6"/>
        <v>16</v>
      </c>
      <c r="B28" s="297" t="str">
        <f>budgetsheet!B28</f>
        <v>Click and choose</v>
      </c>
      <c r="C28" s="303" t="str">
        <f>budgetsheet!C28</f>
        <v>Name</v>
      </c>
      <c r="D28" s="304">
        <f>budgetsheet!D28</f>
        <v>0</v>
      </c>
      <c r="E28" s="300" t="str">
        <f>IF((budgetsheet!U28)="-","-",(budgetsheet!U28)-L28)</f>
        <v>-</v>
      </c>
      <c r="F28" s="300" t="str">
        <f>IF((budgetsheet!V28)="-","-",(budgetsheet!V28)-M28)</f>
        <v>-</v>
      </c>
      <c r="G28" s="300" t="str">
        <f>IF((budgetsheet!W28)="-","-",(budgetsheet!W28)-N28)</f>
        <v>-</v>
      </c>
      <c r="H28" s="300" t="str">
        <f>IF((budgetsheet!X28)="-","-",(budgetsheet!X28)-O28)</f>
        <v>-</v>
      </c>
      <c r="I28" s="300" t="str">
        <f>IF((budgetsheet!Y28)="-","-",(budgetsheet!Y28)-P28)</f>
        <v>-</v>
      </c>
      <c r="J28" s="300" t="str">
        <f>IF((budgetsheet!Z28)="-","-",(budgetsheet!Z28)-Q28)</f>
        <v>-</v>
      </c>
      <c r="K28" s="153"/>
      <c r="L28" s="306"/>
      <c r="M28" s="305"/>
      <c r="N28" s="305"/>
      <c r="O28" s="305"/>
      <c r="P28" s="305"/>
      <c r="Q28" s="307"/>
      <c r="R28" s="11"/>
      <c r="S28" s="302">
        <f t="shared" si="4"/>
        <v>0</v>
      </c>
    </row>
    <row r="29" spans="1:19" s="116" customFormat="1" x14ac:dyDescent="0.2">
      <c r="A29" s="133">
        <f t="shared" si="6"/>
        <v>17</v>
      </c>
      <c r="B29" s="297" t="str">
        <f>budgetsheet!B29</f>
        <v>Click and choose</v>
      </c>
      <c r="C29" s="303" t="str">
        <f>budgetsheet!C29</f>
        <v>Name</v>
      </c>
      <c r="D29" s="304">
        <f>budgetsheet!D29</f>
        <v>0</v>
      </c>
      <c r="E29" s="300" t="str">
        <f>IF((budgetsheet!U29)="-","-",(budgetsheet!U29)-L29)</f>
        <v>-</v>
      </c>
      <c r="F29" s="300" t="str">
        <f>IF((budgetsheet!V29)="-","-",(budgetsheet!V29)-M29)</f>
        <v>-</v>
      </c>
      <c r="G29" s="300" t="str">
        <f>IF((budgetsheet!W29)="-","-",(budgetsheet!W29)-N29)</f>
        <v>-</v>
      </c>
      <c r="H29" s="300" t="str">
        <f>IF((budgetsheet!X29)="-","-",(budgetsheet!X29)-O29)</f>
        <v>-</v>
      </c>
      <c r="I29" s="300" t="str">
        <f>IF((budgetsheet!Y29)="-","-",(budgetsheet!Y29)-P29)</f>
        <v>-</v>
      </c>
      <c r="J29" s="300" t="str">
        <f>IF((budgetsheet!Z29)="-","-",(budgetsheet!Z29)-Q29)</f>
        <v>-</v>
      </c>
      <c r="K29" s="153"/>
      <c r="L29" s="306"/>
      <c r="M29" s="305"/>
      <c r="N29" s="305"/>
      <c r="O29" s="305"/>
      <c r="P29" s="305"/>
      <c r="Q29" s="307"/>
      <c r="R29" s="11"/>
      <c r="S29" s="302">
        <f t="shared" si="4"/>
        <v>0</v>
      </c>
    </row>
    <row r="30" spans="1:19" s="116" customFormat="1" x14ac:dyDescent="0.2">
      <c r="A30" s="133">
        <f t="shared" si="6"/>
        <v>18</v>
      </c>
      <c r="B30" s="297" t="str">
        <f>budgetsheet!B30</f>
        <v>Click and choose</v>
      </c>
      <c r="C30" s="303" t="str">
        <f>budgetsheet!C30</f>
        <v>Name</v>
      </c>
      <c r="D30" s="304">
        <f>budgetsheet!D30</f>
        <v>0</v>
      </c>
      <c r="E30" s="300" t="str">
        <f>IF((budgetsheet!U30)="-","-",(budgetsheet!U30)-L30)</f>
        <v>-</v>
      </c>
      <c r="F30" s="300" t="str">
        <f>IF((budgetsheet!V30)="-","-",(budgetsheet!V30)-M30)</f>
        <v>-</v>
      </c>
      <c r="G30" s="300" t="str">
        <f>IF((budgetsheet!W30)="-","-",(budgetsheet!W30)-N30)</f>
        <v>-</v>
      </c>
      <c r="H30" s="300" t="str">
        <f>IF((budgetsheet!X30)="-","-",(budgetsheet!X30)-O30)</f>
        <v>-</v>
      </c>
      <c r="I30" s="300" t="str">
        <f>IF((budgetsheet!Y30)="-","-",(budgetsheet!Y30)-P30)</f>
        <v>-</v>
      </c>
      <c r="J30" s="300" t="str">
        <f>IF((budgetsheet!Z30)="-","-",(budgetsheet!Z30)-Q30)</f>
        <v>-</v>
      </c>
      <c r="K30" s="153"/>
      <c r="L30" s="306"/>
      <c r="M30" s="305"/>
      <c r="N30" s="305"/>
      <c r="O30" s="305"/>
      <c r="P30" s="305"/>
      <c r="Q30" s="307"/>
      <c r="R30" s="11"/>
      <c r="S30" s="302">
        <f t="shared" si="4"/>
        <v>0</v>
      </c>
    </row>
    <row r="31" spans="1:19" s="4" customFormat="1" x14ac:dyDescent="0.2">
      <c r="A31" s="139"/>
      <c r="B31" s="140"/>
      <c r="C31" s="140"/>
      <c r="D31" s="141"/>
      <c r="E31" s="145"/>
      <c r="F31" s="170"/>
      <c r="G31" s="170"/>
      <c r="H31" s="170"/>
      <c r="I31" s="150"/>
      <c r="J31" s="146"/>
      <c r="K31" s="7"/>
      <c r="L31" s="149"/>
      <c r="M31" s="150"/>
      <c r="N31" s="150"/>
      <c r="O31" s="150"/>
      <c r="P31" s="150"/>
      <c r="Q31" s="146"/>
      <c r="R31" s="11"/>
      <c r="S31" s="308"/>
    </row>
    <row r="32" spans="1:19" ht="15" x14ac:dyDescent="0.2">
      <c r="A32" s="79" t="s">
        <v>33</v>
      </c>
      <c r="B32" s="81" t="s">
        <v>80</v>
      </c>
      <c r="C32" s="10"/>
      <c r="D32" s="10"/>
      <c r="E32" s="309">
        <f>SUM(E11:E31)</f>
        <v>0</v>
      </c>
      <c r="F32" s="310">
        <f t="shared" ref="F32:J32" si="7">SUM(F11:F31)</f>
        <v>0</v>
      </c>
      <c r="G32" s="310">
        <f t="shared" si="7"/>
        <v>0</v>
      </c>
      <c r="H32" s="310">
        <f t="shared" si="7"/>
        <v>0</v>
      </c>
      <c r="I32" s="310">
        <f t="shared" si="7"/>
        <v>0</v>
      </c>
      <c r="J32" s="311">
        <f t="shared" si="7"/>
        <v>0</v>
      </c>
      <c r="K32" s="300"/>
      <c r="L32" s="309">
        <f t="shared" ref="L32:Q32" si="8">SUM(L11:L31)</f>
        <v>0</v>
      </c>
      <c r="M32" s="310">
        <f t="shared" si="8"/>
        <v>0</v>
      </c>
      <c r="N32" s="310">
        <f t="shared" si="8"/>
        <v>0</v>
      </c>
      <c r="O32" s="310">
        <f t="shared" si="8"/>
        <v>0</v>
      </c>
      <c r="P32" s="310">
        <f t="shared" si="8"/>
        <v>0</v>
      </c>
      <c r="Q32" s="311">
        <f t="shared" si="8"/>
        <v>0</v>
      </c>
    </row>
    <row r="33" spans="1:30" ht="20.25" x14ac:dyDescent="0.3">
      <c r="A33" s="5" t="s">
        <v>120</v>
      </c>
      <c r="B33" s="5"/>
      <c r="D33" s="20"/>
      <c r="E33" s="18"/>
      <c r="F33" s="19"/>
      <c r="G33" s="19"/>
      <c r="H33" s="19"/>
      <c r="I33" s="19"/>
      <c r="J33" s="19"/>
      <c r="K33" s="19"/>
      <c r="L33" s="1"/>
      <c r="M33" s="1"/>
      <c r="N33" s="1"/>
      <c r="O33" s="1"/>
      <c r="P33" s="1"/>
      <c r="Q33" s="1"/>
      <c r="R33" s="1"/>
      <c r="S33" s="1"/>
      <c r="U33" s="3"/>
      <c r="V33" s="3"/>
      <c r="W33" s="3"/>
      <c r="X33" s="3"/>
    </row>
    <row r="34" spans="1:30" x14ac:dyDescent="0.2">
      <c r="A34" s="6"/>
      <c r="B34" s="6"/>
      <c r="D34" s="20"/>
      <c r="E34" s="18"/>
      <c r="F34" s="19"/>
      <c r="G34" s="19"/>
      <c r="H34" s="19"/>
      <c r="I34" s="19"/>
      <c r="J34" s="19"/>
      <c r="K34" s="19"/>
      <c r="L34" s="1"/>
      <c r="M34" s="1"/>
      <c r="P34" s="3"/>
      <c r="Q34" s="3"/>
      <c r="R34" s="10"/>
    </row>
    <row r="35" spans="1:30" ht="13.15" customHeight="1" x14ac:dyDescent="0.2">
      <c r="A35" s="370" t="s">
        <v>62</v>
      </c>
      <c r="B35" s="371"/>
      <c r="C35" s="371"/>
      <c r="D35" s="381" t="s">
        <v>77</v>
      </c>
      <c r="E35" s="335"/>
      <c r="F35" s="191"/>
      <c r="G35" s="191"/>
      <c r="H35" s="221"/>
      <c r="I35" s="221"/>
      <c r="J35" s="336"/>
      <c r="K35" s="216"/>
      <c r="L35" s="335"/>
      <c r="M35" s="191"/>
      <c r="N35" s="191"/>
      <c r="O35" s="221"/>
      <c r="P35" s="221"/>
      <c r="Q35" s="336"/>
      <c r="R35" s="312"/>
      <c r="S35" s="395"/>
      <c r="T35" s="395"/>
      <c r="U35" s="396"/>
      <c r="V35" s="396"/>
      <c r="W35" s="396"/>
      <c r="X35" s="396"/>
      <c r="Y35" s="396"/>
      <c r="Z35" s="396"/>
      <c r="AA35" s="396"/>
      <c r="AB35" s="11"/>
      <c r="AC35" s="11"/>
      <c r="AD35" s="11"/>
    </row>
    <row r="36" spans="1:30" x14ac:dyDescent="0.2">
      <c r="A36" s="372"/>
      <c r="B36" s="373"/>
      <c r="C36" s="373"/>
      <c r="D36" s="382"/>
      <c r="E36" s="339">
        <f>L5</f>
        <v>2022</v>
      </c>
      <c r="F36" s="339">
        <f t="shared" ref="F36:J36" si="9">M5</f>
        <v>2023</v>
      </c>
      <c r="G36" s="339">
        <f t="shared" si="9"/>
        <v>2024</v>
      </c>
      <c r="H36" s="339">
        <f t="shared" si="9"/>
        <v>2025</v>
      </c>
      <c r="I36" s="339">
        <f t="shared" si="9"/>
        <v>2026</v>
      </c>
      <c r="J36" s="340">
        <f t="shared" si="9"/>
        <v>2027</v>
      </c>
      <c r="K36" s="216"/>
      <c r="L36" s="136">
        <f>L5</f>
        <v>2022</v>
      </c>
      <c r="M36" s="136">
        <f t="shared" ref="M36:Q36" si="10">M5</f>
        <v>2023</v>
      </c>
      <c r="N36" s="136">
        <f t="shared" si="10"/>
        <v>2024</v>
      </c>
      <c r="O36" s="136">
        <f t="shared" si="10"/>
        <v>2025</v>
      </c>
      <c r="P36" s="136">
        <f t="shared" si="10"/>
        <v>2026</v>
      </c>
      <c r="Q36" s="136">
        <f t="shared" si="10"/>
        <v>2027</v>
      </c>
      <c r="R36" s="312"/>
      <c r="S36" s="395"/>
      <c r="T36" s="395"/>
      <c r="U36" s="313"/>
      <c r="V36" s="313"/>
      <c r="W36" s="313"/>
      <c r="X36" s="313"/>
      <c r="Y36" s="313"/>
      <c r="Z36" s="313"/>
      <c r="AA36" s="314"/>
      <c r="AB36" s="11"/>
      <c r="AC36" s="11"/>
      <c r="AD36" s="11"/>
    </row>
    <row r="37" spans="1:30" s="4" customFormat="1" x14ac:dyDescent="0.2">
      <c r="A37" s="138"/>
      <c r="B37" s="315"/>
      <c r="C37" s="315"/>
      <c r="D37" s="315"/>
      <c r="E37" s="316"/>
      <c r="F37" s="317"/>
      <c r="G37" s="318"/>
      <c r="H37" s="317"/>
      <c r="I37" s="317"/>
      <c r="J37" s="148"/>
      <c r="K37" s="216"/>
      <c r="L37" s="316"/>
      <c r="M37" s="317"/>
      <c r="N37" s="318"/>
      <c r="O37" s="317"/>
      <c r="P37" s="317"/>
      <c r="Q37" s="148"/>
      <c r="R37" s="19"/>
      <c r="S37" s="19"/>
      <c r="T37" s="215"/>
      <c r="U37" s="14"/>
      <c r="V37" s="14"/>
      <c r="W37" s="14"/>
      <c r="X37" s="14"/>
      <c r="Y37" s="14"/>
      <c r="Z37" s="14"/>
      <c r="AA37" s="215"/>
      <c r="AB37" s="215"/>
      <c r="AC37" s="215"/>
      <c r="AD37" s="215"/>
    </row>
    <row r="38" spans="1:30" x14ac:dyDescent="0.2">
      <c r="A38" s="155">
        <v>1</v>
      </c>
      <c r="B38" s="319" t="str">
        <f>budgetsheet!B40</f>
        <v>Click and choose</v>
      </c>
      <c r="C38" s="154">
        <f>budgetsheet!C40</f>
        <v>0</v>
      </c>
      <c r="D38" s="298" t="str">
        <f>budgetsheet!D40</f>
        <v>Click and choose</v>
      </c>
      <c r="E38" s="338">
        <f>budgetsheet!U40-L38</f>
        <v>0</v>
      </c>
      <c r="F38" s="341">
        <f>budgetsheet!V40-M38</f>
        <v>0</v>
      </c>
      <c r="G38" s="341">
        <f>budgetsheet!W40-N38</f>
        <v>0</v>
      </c>
      <c r="H38" s="341">
        <f>budgetsheet!X40-O38</f>
        <v>0</v>
      </c>
      <c r="I38" s="341">
        <f>budgetsheet!Y40-P38</f>
        <v>0</v>
      </c>
      <c r="J38" s="342">
        <f>budgetsheet!Z40-Q38</f>
        <v>0</v>
      </c>
      <c r="K38" s="216"/>
      <c r="L38" s="217"/>
      <c r="M38" s="154"/>
      <c r="N38" s="154"/>
      <c r="O38" s="154"/>
      <c r="P38" s="154"/>
      <c r="Q38" s="337"/>
      <c r="R38" s="216"/>
      <c r="S38" s="216"/>
      <c r="T38" s="74"/>
      <c r="U38" s="320"/>
      <c r="V38" s="320"/>
      <c r="W38" s="320"/>
      <c r="X38" s="320"/>
      <c r="Y38" s="320"/>
      <c r="Z38" s="320"/>
      <c r="AA38" s="321"/>
      <c r="AB38" s="11"/>
      <c r="AC38" s="11"/>
      <c r="AD38" s="11"/>
    </row>
    <row r="39" spans="1:30" x14ac:dyDescent="0.2">
      <c r="A39" s="155">
        <v>2</v>
      </c>
      <c r="B39" s="319" t="str">
        <f>budgetsheet!B41</f>
        <v>Click and choose</v>
      </c>
      <c r="C39" s="154">
        <f>budgetsheet!C41</f>
        <v>0</v>
      </c>
      <c r="D39" s="298" t="str">
        <f>budgetsheet!D41</f>
        <v>Click and choose</v>
      </c>
      <c r="E39" s="338">
        <f>budgetsheet!U41-L39</f>
        <v>0</v>
      </c>
      <c r="F39" s="341">
        <f>budgetsheet!V41-M39</f>
        <v>0</v>
      </c>
      <c r="G39" s="341">
        <f>budgetsheet!W41-N39</f>
        <v>0</v>
      </c>
      <c r="H39" s="341">
        <f>budgetsheet!X41-O39</f>
        <v>0</v>
      </c>
      <c r="I39" s="341">
        <f>budgetsheet!Y41-P39</f>
        <v>0</v>
      </c>
      <c r="J39" s="342">
        <f>budgetsheet!Z41-Q39</f>
        <v>0</v>
      </c>
      <c r="K39" s="216"/>
      <c r="L39" s="217"/>
      <c r="M39" s="154"/>
      <c r="N39" s="154"/>
      <c r="O39" s="154"/>
      <c r="P39" s="154"/>
      <c r="Q39" s="337"/>
      <c r="R39" s="216"/>
      <c r="S39" s="216"/>
      <c r="T39" s="74"/>
      <c r="U39" s="320"/>
      <c r="V39" s="320"/>
      <c r="W39" s="320"/>
      <c r="X39" s="320"/>
      <c r="Y39" s="320"/>
      <c r="Z39" s="320"/>
      <c r="AA39" s="321"/>
      <c r="AB39" s="11"/>
      <c r="AC39" s="11"/>
      <c r="AD39" s="11"/>
    </row>
    <row r="40" spans="1:30" x14ac:dyDescent="0.2">
      <c r="A40" s="155">
        <v>3</v>
      </c>
      <c r="B40" s="319" t="str">
        <f>budgetsheet!B42</f>
        <v>Click and choose</v>
      </c>
      <c r="C40" s="154">
        <f>budgetsheet!C42</f>
        <v>0</v>
      </c>
      <c r="D40" s="298" t="str">
        <f>budgetsheet!D42</f>
        <v>Click and choose</v>
      </c>
      <c r="E40" s="338">
        <f>budgetsheet!U42-L40</f>
        <v>0</v>
      </c>
      <c r="F40" s="341">
        <f>budgetsheet!V42-M40</f>
        <v>0</v>
      </c>
      <c r="G40" s="341">
        <f>budgetsheet!W42-N40</f>
        <v>0</v>
      </c>
      <c r="H40" s="341">
        <f>budgetsheet!X42-O40</f>
        <v>0</v>
      </c>
      <c r="I40" s="341">
        <f>budgetsheet!Y42-P40</f>
        <v>0</v>
      </c>
      <c r="J40" s="342">
        <f>budgetsheet!Z42-Q40</f>
        <v>0</v>
      </c>
      <c r="K40" s="216"/>
      <c r="L40" s="217"/>
      <c r="M40" s="154"/>
      <c r="N40" s="154"/>
      <c r="O40" s="154"/>
      <c r="P40" s="154"/>
      <c r="Q40" s="337"/>
      <c r="R40" s="216"/>
      <c r="S40" s="216"/>
      <c r="T40" s="74"/>
      <c r="U40" s="320"/>
      <c r="V40" s="320"/>
      <c r="W40" s="320"/>
      <c r="X40" s="320"/>
      <c r="Y40" s="320"/>
      <c r="Z40" s="320"/>
      <c r="AA40" s="321"/>
      <c r="AB40" s="11"/>
      <c r="AC40" s="11"/>
      <c r="AD40" s="11"/>
    </row>
    <row r="41" spans="1:30" x14ac:dyDescent="0.2">
      <c r="A41" s="155">
        <v>4</v>
      </c>
      <c r="B41" s="319" t="str">
        <f>budgetsheet!B43</f>
        <v>Click and choose</v>
      </c>
      <c r="C41" s="154">
        <f>budgetsheet!C43</f>
        <v>0</v>
      </c>
      <c r="D41" s="298" t="str">
        <f>budgetsheet!D43</f>
        <v>Click and choose</v>
      </c>
      <c r="E41" s="338">
        <f>budgetsheet!U43-L41</f>
        <v>0</v>
      </c>
      <c r="F41" s="341">
        <f>budgetsheet!V43-M41</f>
        <v>0</v>
      </c>
      <c r="G41" s="341">
        <f>budgetsheet!W43-N41</f>
        <v>0</v>
      </c>
      <c r="H41" s="341">
        <f>budgetsheet!X43-O41</f>
        <v>0</v>
      </c>
      <c r="I41" s="341">
        <f>budgetsheet!Y43-P41</f>
        <v>0</v>
      </c>
      <c r="J41" s="342">
        <f>budgetsheet!Z43-Q41</f>
        <v>0</v>
      </c>
      <c r="K41" s="216"/>
      <c r="L41" s="217"/>
      <c r="M41" s="154"/>
      <c r="N41" s="154"/>
      <c r="O41" s="154"/>
      <c r="P41" s="154"/>
      <c r="Q41" s="337"/>
      <c r="R41" s="216"/>
      <c r="S41" s="216"/>
      <c r="T41" s="74"/>
      <c r="U41" s="320"/>
      <c r="V41" s="320"/>
      <c r="W41" s="320"/>
      <c r="X41" s="320"/>
      <c r="Y41" s="320"/>
      <c r="Z41" s="320"/>
      <c r="AA41" s="321"/>
      <c r="AB41" s="11"/>
      <c r="AC41" s="11"/>
      <c r="AD41" s="11"/>
    </row>
    <row r="42" spans="1:30" x14ac:dyDescent="0.2">
      <c r="A42" s="155">
        <v>5</v>
      </c>
      <c r="B42" s="319" t="str">
        <f>budgetsheet!B44</f>
        <v>Click and choose</v>
      </c>
      <c r="C42" s="154">
        <f>budgetsheet!C44</f>
        <v>0</v>
      </c>
      <c r="D42" s="298" t="str">
        <f>budgetsheet!D44</f>
        <v>Click and choose</v>
      </c>
      <c r="E42" s="338">
        <f>budgetsheet!U44-L42</f>
        <v>0</v>
      </c>
      <c r="F42" s="341">
        <f>budgetsheet!V44-M42</f>
        <v>0</v>
      </c>
      <c r="G42" s="341">
        <f>budgetsheet!W44-N42</f>
        <v>0</v>
      </c>
      <c r="H42" s="341">
        <f>budgetsheet!X44-O42</f>
        <v>0</v>
      </c>
      <c r="I42" s="341">
        <f>budgetsheet!Y44-P42</f>
        <v>0</v>
      </c>
      <c r="J42" s="342">
        <f>budgetsheet!Z44-Q42</f>
        <v>0</v>
      </c>
      <c r="K42" s="216"/>
      <c r="L42" s="217"/>
      <c r="M42" s="154"/>
      <c r="N42" s="154"/>
      <c r="O42" s="154"/>
      <c r="P42" s="154"/>
      <c r="Q42" s="337"/>
      <c r="R42" s="216"/>
      <c r="S42" s="216"/>
      <c r="T42" s="74"/>
      <c r="U42" s="320"/>
      <c r="V42" s="320"/>
      <c r="W42" s="320"/>
      <c r="X42" s="320"/>
      <c r="Y42" s="320"/>
      <c r="Z42" s="320"/>
      <c r="AA42" s="321"/>
      <c r="AB42" s="11"/>
      <c r="AC42" s="11"/>
      <c r="AD42" s="11"/>
    </row>
    <row r="43" spans="1:30" x14ac:dyDescent="0.2">
      <c r="A43" s="155">
        <v>6</v>
      </c>
      <c r="B43" s="319" t="str">
        <f>budgetsheet!B45</f>
        <v>Click and choose</v>
      </c>
      <c r="C43" s="154">
        <f>budgetsheet!C45</f>
        <v>0</v>
      </c>
      <c r="D43" s="298" t="str">
        <f>budgetsheet!D45</f>
        <v>Click and choose</v>
      </c>
      <c r="E43" s="338">
        <f>budgetsheet!U45-L43</f>
        <v>0</v>
      </c>
      <c r="F43" s="341">
        <f>budgetsheet!V45-M43</f>
        <v>0</v>
      </c>
      <c r="G43" s="341">
        <f>budgetsheet!W45-N43</f>
        <v>0</v>
      </c>
      <c r="H43" s="341">
        <f>budgetsheet!X45-O43</f>
        <v>0</v>
      </c>
      <c r="I43" s="341">
        <f>budgetsheet!Y45-P43</f>
        <v>0</v>
      </c>
      <c r="J43" s="342">
        <f>budgetsheet!Z45-Q43</f>
        <v>0</v>
      </c>
      <c r="K43" s="216"/>
      <c r="L43" s="217"/>
      <c r="M43" s="154"/>
      <c r="N43" s="154"/>
      <c r="O43" s="154"/>
      <c r="P43" s="154"/>
      <c r="Q43" s="337"/>
      <c r="R43" s="216"/>
      <c r="S43" s="216"/>
      <c r="T43" s="74"/>
      <c r="U43" s="320"/>
      <c r="V43" s="320"/>
      <c r="W43" s="320"/>
      <c r="X43" s="320"/>
      <c r="Y43" s="320"/>
      <c r="Z43" s="320"/>
      <c r="AA43" s="321"/>
      <c r="AB43" s="11"/>
      <c r="AC43" s="11"/>
      <c r="AD43" s="11"/>
    </row>
    <row r="44" spans="1:30" x14ac:dyDescent="0.2">
      <c r="A44" s="155">
        <v>7</v>
      </c>
      <c r="B44" s="319" t="str">
        <f>budgetsheet!B46</f>
        <v>Click and choose</v>
      </c>
      <c r="C44" s="154">
        <f>budgetsheet!C46</f>
        <v>0</v>
      </c>
      <c r="D44" s="298" t="str">
        <f>budgetsheet!D46</f>
        <v>Click and choose</v>
      </c>
      <c r="E44" s="338">
        <f>budgetsheet!U46-L44</f>
        <v>0</v>
      </c>
      <c r="F44" s="341">
        <f>budgetsheet!V46-M44</f>
        <v>0</v>
      </c>
      <c r="G44" s="341">
        <f>budgetsheet!W46-N44</f>
        <v>0</v>
      </c>
      <c r="H44" s="341">
        <f>budgetsheet!X46-O44</f>
        <v>0</v>
      </c>
      <c r="I44" s="341">
        <f>budgetsheet!Y46-P44</f>
        <v>0</v>
      </c>
      <c r="J44" s="342">
        <f>budgetsheet!Z46-Q44</f>
        <v>0</v>
      </c>
      <c r="K44" s="216"/>
      <c r="L44" s="217"/>
      <c r="M44" s="154"/>
      <c r="N44" s="154"/>
      <c r="O44" s="154"/>
      <c r="P44" s="154"/>
      <c r="Q44" s="337"/>
      <c r="R44" s="216"/>
      <c r="S44" s="216"/>
      <c r="T44" s="74"/>
      <c r="U44" s="320"/>
      <c r="V44" s="320"/>
      <c r="W44" s="320"/>
      <c r="X44" s="320"/>
      <c r="Y44" s="320"/>
      <c r="Z44" s="320"/>
      <c r="AA44" s="321"/>
      <c r="AB44" s="11"/>
      <c r="AC44" s="11"/>
      <c r="AD44" s="11"/>
    </row>
    <row r="45" spans="1:30" ht="15" x14ac:dyDescent="0.2">
      <c r="A45" s="322"/>
      <c r="B45" s="323"/>
      <c r="C45" s="129"/>
      <c r="D45" s="129"/>
      <c r="E45" s="324"/>
      <c r="F45" s="325"/>
      <c r="G45" s="325"/>
      <c r="H45" s="325"/>
      <c r="I45" s="325"/>
      <c r="J45" s="326"/>
      <c r="K45" s="216"/>
      <c r="L45" s="324"/>
      <c r="M45" s="325"/>
      <c r="N45" s="325"/>
      <c r="O45" s="325"/>
      <c r="P45" s="325"/>
      <c r="Q45" s="326"/>
      <c r="S45" s="11"/>
      <c r="T45" s="11"/>
      <c r="U45" s="11"/>
      <c r="V45" s="11"/>
      <c r="W45" s="11"/>
      <c r="X45" s="11"/>
      <c r="Y45" s="11"/>
      <c r="Z45" s="11"/>
      <c r="AA45" s="11"/>
      <c r="AB45" s="11"/>
      <c r="AC45" s="11"/>
      <c r="AD45" s="11"/>
    </row>
    <row r="46" spans="1:30" ht="15" x14ac:dyDescent="0.2">
      <c r="A46" s="79"/>
      <c r="B46" s="81"/>
      <c r="C46" s="10"/>
      <c r="D46" s="10"/>
      <c r="E46" s="300"/>
      <c r="F46" s="300"/>
      <c r="G46" s="300"/>
      <c r="H46" s="300"/>
      <c r="I46" s="300"/>
      <c r="J46" s="300"/>
      <c r="K46" s="300"/>
      <c r="L46" s="300"/>
      <c r="M46" s="300"/>
      <c r="N46" s="300"/>
      <c r="O46" s="300"/>
      <c r="P46" s="300"/>
      <c r="Q46" s="300"/>
      <c r="S46" s="11"/>
      <c r="T46" s="11"/>
      <c r="U46" s="11"/>
      <c r="V46" s="11"/>
      <c r="W46" s="11"/>
      <c r="X46" s="11"/>
      <c r="Y46" s="11"/>
      <c r="Z46" s="11"/>
      <c r="AA46" s="11"/>
      <c r="AB46" s="11"/>
      <c r="AC46" s="11"/>
      <c r="AD46" s="11"/>
    </row>
    <row r="47" spans="1:30" s="205" customFormat="1" ht="16.5" thickBot="1" x14ac:dyDescent="0.3">
      <c r="E47" s="327" t="s">
        <v>140</v>
      </c>
      <c r="F47" s="328"/>
      <c r="G47" s="328"/>
      <c r="H47" s="328"/>
      <c r="I47" s="328"/>
      <c r="J47" s="329">
        <f>SUM(E12:J30)+SUM(E38:J44)</f>
        <v>0</v>
      </c>
      <c r="K47" s="330"/>
      <c r="L47" s="327" t="s">
        <v>141</v>
      </c>
      <c r="Q47" s="329">
        <f>SUM(L12:Q30)</f>
        <v>0</v>
      </c>
      <c r="R47" s="331" t="s">
        <v>142</v>
      </c>
      <c r="S47" s="329">
        <f>J47+Q47</f>
        <v>0</v>
      </c>
      <c r="U47" s="332"/>
    </row>
    <row r="48" spans="1:30" x14ac:dyDescent="0.2">
      <c r="A48" s="10"/>
      <c r="B48" s="10"/>
      <c r="C48" s="10"/>
      <c r="D48" s="10"/>
      <c r="E48" s="10"/>
      <c r="F48" s="10"/>
      <c r="G48" s="10"/>
      <c r="H48" s="10"/>
      <c r="I48" s="10"/>
      <c r="J48" s="10"/>
      <c r="K48" s="10"/>
      <c r="L48" s="10"/>
      <c r="M48" s="10"/>
      <c r="N48" s="10"/>
      <c r="O48" s="10"/>
    </row>
    <row r="49" spans="1:21" x14ac:dyDescent="0.2">
      <c r="A49" s="10"/>
      <c r="B49" s="10"/>
      <c r="C49" s="10"/>
      <c r="D49" s="10"/>
      <c r="E49" s="10"/>
      <c r="F49" s="10"/>
      <c r="G49" s="10"/>
      <c r="H49" s="10"/>
      <c r="I49" s="10"/>
      <c r="J49" s="10"/>
      <c r="K49" s="10"/>
      <c r="L49" s="10"/>
      <c r="M49" s="10"/>
      <c r="N49" s="10"/>
      <c r="O49" s="10"/>
    </row>
    <row r="50" spans="1:21" x14ac:dyDescent="0.2">
      <c r="A50" s="10"/>
      <c r="B50" s="10"/>
      <c r="C50" s="10"/>
      <c r="D50" s="10"/>
      <c r="E50" s="10"/>
      <c r="F50" s="10"/>
      <c r="G50" s="10"/>
      <c r="H50" s="10"/>
      <c r="I50" s="10"/>
      <c r="J50" s="10"/>
      <c r="K50" s="10"/>
      <c r="L50" s="10"/>
      <c r="M50" s="10"/>
      <c r="N50" s="10"/>
      <c r="O50" s="10"/>
    </row>
    <row r="51" spans="1:21" ht="13.15" customHeight="1" x14ac:dyDescent="0.2">
      <c r="A51" s="10"/>
      <c r="B51" s="10"/>
      <c r="C51" s="10"/>
      <c r="D51" s="10"/>
      <c r="E51" s="10"/>
      <c r="F51" s="10"/>
      <c r="G51" s="10"/>
      <c r="H51" s="10"/>
      <c r="I51" s="10"/>
      <c r="J51" s="10"/>
      <c r="K51" s="10"/>
      <c r="L51" s="10"/>
      <c r="M51" s="10"/>
      <c r="N51" s="10"/>
      <c r="O51" s="10"/>
    </row>
    <row r="52" spans="1:21" x14ac:dyDescent="0.2">
      <c r="A52" s="10"/>
      <c r="B52" s="10"/>
      <c r="C52" s="10"/>
      <c r="D52" s="10"/>
      <c r="E52" s="10"/>
      <c r="F52" s="10"/>
      <c r="G52" s="10"/>
      <c r="H52" s="10"/>
      <c r="I52" s="10"/>
      <c r="J52" s="10"/>
      <c r="K52" s="10"/>
      <c r="L52" s="10"/>
      <c r="M52" s="10"/>
      <c r="N52" s="10"/>
      <c r="O52" s="10"/>
    </row>
    <row r="53" spans="1:21" s="4" customFormat="1" x14ac:dyDescent="0.2">
      <c r="A53" s="10"/>
      <c r="B53" s="10"/>
      <c r="C53" s="10"/>
      <c r="D53" s="10"/>
      <c r="E53" s="10"/>
      <c r="F53" s="10"/>
      <c r="G53" s="10"/>
      <c r="H53" s="10"/>
      <c r="I53" s="10"/>
      <c r="J53" s="10"/>
      <c r="K53" s="10"/>
      <c r="L53" s="10"/>
      <c r="M53" s="10"/>
      <c r="N53" s="10"/>
      <c r="O53" s="10"/>
      <c r="P53" s="10"/>
      <c r="Q53" s="10"/>
      <c r="R53" s="11"/>
      <c r="S53" s="10"/>
      <c r="T53" s="10"/>
      <c r="U53" s="10"/>
    </row>
    <row r="54" spans="1:21" ht="13.15" customHeight="1" x14ac:dyDescent="0.2">
      <c r="A54" s="10"/>
      <c r="B54" s="10"/>
      <c r="C54" s="10"/>
      <c r="D54" s="10"/>
      <c r="E54" s="10"/>
      <c r="F54" s="10"/>
      <c r="G54" s="10"/>
      <c r="H54" s="10"/>
      <c r="I54" s="10"/>
      <c r="J54" s="10"/>
      <c r="K54" s="10"/>
      <c r="L54" s="10"/>
      <c r="M54" s="10"/>
      <c r="N54" s="10"/>
      <c r="O54" s="10"/>
    </row>
    <row r="55" spans="1:21" x14ac:dyDescent="0.2">
      <c r="A55" s="10"/>
      <c r="B55" s="10"/>
      <c r="C55" s="10"/>
      <c r="D55" s="10"/>
      <c r="E55" s="10"/>
      <c r="F55" s="10"/>
      <c r="G55" s="10"/>
      <c r="H55" s="10"/>
      <c r="I55" s="10"/>
      <c r="J55" s="10"/>
      <c r="K55" s="10"/>
      <c r="L55" s="10"/>
      <c r="M55" s="10"/>
      <c r="N55" s="10"/>
      <c r="O55" s="10"/>
    </row>
    <row r="56" spans="1:21" x14ac:dyDescent="0.2">
      <c r="A56" s="10"/>
      <c r="B56" s="10"/>
      <c r="C56" s="10"/>
      <c r="D56" s="10"/>
      <c r="E56" s="10"/>
      <c r="F56" s="10"/>
      <c r="G56" s="10"/>
      <c r="H56" s="10"/>
      <c r="I56" s="10"/>
      <c r="J56" s="10"/>
      <c r="K56" s="10"/>
      <c r="L56" s="10"/>
      <c r="M56" s="10"/>
      <c r="N56" s="10"/>
      <c r="O56" s="10"/>
    </row>
    <row r="57" spans="1:21" x14ac:dyDescent="0.2">
      <c r="A57" s="10"/>
      <c r="B57" s="10"/>
      <c r="C57" s="10"/>
      <c r="D57" s="10"/>
      <c r="E57" s="10"/>
      <c r="F57" s="10"/>
      <c r="G57" s="10"/>
      <c r="H57" s="10"/>
      <c r="I57" s="10"/>
      <c r="J57" s="10"/>
      <c r="K57" s="10"/>
      <c r="L57" s="10"/>
      <c r="M57" s="10"/>
      <c r="N57" s="10"/>
      <c r="O57" s="10"/>
    </row>
    <row r="58" spans="1:21" x14ac:dyDescent="0.2">
      <c r="A58" s="10"/>
      <c r="B58" s="10"/>
      <c r="C58" s="10"/>
      <c r="D58" s="10"/>
      <c r="E58" s="10"/>
      <c r="F58" s="10"/>
      <c r="G58" s="10"/>
      <c r="H58" s="10"/>
      <c r="I58" s="10"/>
      <c r="J58" s="10"/>
      <c r="K58" s="10"/>
      <c r="L58" s="10"/>
      <c r="M58" s="10"/>
      <c r="N58" s="10"/>
      <c r="O58" s="10"/>
    </row>
    <row r="59" spans="1:21" x14ac:dyDescent="0.2">
      <c r="A59" s="10"/>
      <c r="B59" s="10"/>
      <c r="C59" s="10"/>
      <c r="D59" s="10"/>
      <c r="E59" s="10"/>
      <c r="F59" s="10"/>
      <c r="G59" s="10"/>
      <c r="H59" s="10"/>
      <c r="I59" s="10"/>
      <c r="J59" s="10"/>
      <c r="K59" s="10"/>
      <c r="L59" s="10"/>
      <c r="M59" s="10"/>
      <c r="N59" s="10"/>
      <c r="O59" s="10"/>
    </row>
    <row r="60" spans="1:21" x14ac:dyDescent="0.2">
      <c r="A60" s="10"/>
      <c r="B60" s="10"/>
      <c r="C60" s="10"/>
      <c r="D60" s="10"/>
      <c r="E60" s="10"/>
      <c r="F60" s="10"/>
      <c r="G60" s="10"/>
      <c r="H60" s="10"/>
      <c r="I60" s="10"/>
      <c r="J60" s="10"/>
      <c r="K60" s="10"/>
      <c r="L60" s="10"/>
      <c r="M60" s="10"/>
      <c r="N60" s="10"/>
      <c r="O60" s="10"/>
    </row>
    <row r="61" spans="1:21" x14ac:dyDescent="0.2">
      <c r="A61" s="10"/>
      <c r="B61" s="10"/>
      <c r="C61" s="10"/>
      <c r="D61" s="10"/>
      <c r="E61" s="10"/>
      <c r="F61" s="10"/>
      <c r="G61" s="10"/>
      <c r="H61" s="10"/>
      <c r="I61" s="10"/>
      <c r="J61" s="10"/>
      <c r="K61" s="10"/>
      <c r="L61" s="10"/>
      <c r="M61" s="10"/>
      <c r="N61" s="10"/>
      <c r="O61" s="10"/>
    </row>
    <row r="62" spans="1:21" x14ac:dyDescent="0.2">
      <c r="A62" s="10"/>
      <c r="B62" s="10"/>
      <c r="C62" s="10"/>
      <c r="D62" s="10"/>
      <c r="E62" s="10"/>
      <c r="F62" s="10"/>
      <c r="G62" s="10"/>
      <c r="H62" s="10"/>
      <c r="I62" s="10"/>
      <c r="J62" s="10"/>
      <c r="K62" s="10"/>
      <c r="L62" s="10"/>
      <c r="M62" s="10"/>
      <c r="N62" s="10"/>
      <c r="O62" s="10"/>
    </row>
    <row r="63" spans="1:21" x14ac:dyDescent="0.2">
      <c r="A63" s="10"/>
      <c r="B63" s="10"/>
      <c r="C63" s="10"/>
      <c r="D63" s="10"/>
      <c r="E63" s="10"/>
      <c r="F63" s="10"/>
      <c r="G63" s="10"/>
      <c r="H63" s="10"/>
      <c r="I63" s="10"/>
      <c r="J63" s="10"/>
      <c r="K63" s="10"/>
      <c r="L63" s="10"/>
      <c r="M63" s="10"/>
      <c r="N63" s="10"/>
      <c r="O63" s="10"/>
    </row>
    <row r="64" spans="1:21" x14ac:dyDescent="0.2">
      <c r="A64" s="10"/>
      <c r="B64" s="10"/>
      <c r="C64" s="10"/>
      <c r="D64" s="10"/>
      <c r="E64" s="10"/>
      <c r="F64" s="10"/>
      <c r="G64" s="10"/>
      <c r="H64" s="10"/>
      <c r="I64" s="10"/>
      <c r="J64" s="10"/>
      <c r="K64" s="10"/>
      <c r="L64" s="10"/>
      <c r="M64" s="10"/>
      <c r="N64" s="10"/>
      <c r="O64" s="10"/>
    </row>
    <row r="65" spans="1:21" ht="26.45" customHeight="1" x14ac:dyDescent="0.2">
      <c r="A65" s="10"/>
      <c r="B65" s="10"/>
      <c r="C65" s="10"/>
      <c r="D65" s="10"/>
      <c r="E65" s="10"/>
      <c r="F65" s="10"/>
      <c r="G65" s="10"/>
      <c r="H65" s="10"/>
      <c r="I65" s="10"/>
      <c r="J65" s="10"/>
      <c r="K65" s="10"/>
      <c r="L65" s="10"/>
      <c r="M65" s="10"/>
      <c r="N65" s="10"/>
      <c r="O65" s="10"/>
    </row>
    <row r="66" spans="1:21" x14ac:dyDescent="0.2">
      <c r="A66" s="10"/>
      <c r="B66" s="10"/>
      <c r="C66" s="10"/>
      <c r="D66" s="10"/>
      <c r="E66" s="10"/>
      <c r="F66" s="10"/>
      <c r="G66" s="10"/>
      <c r="H66" s="10"/>
      <c r="I66" s="10"/>
      <c r="J66" s="10"/>
      <c r="K66" s="10"/>
      <c r="L66" s="10"/>
      <c r="M66" s="10"/>
      <c r="N66" s="10"/>
      <c r="O66" s="10"/>
    </row>
    <row r="67" spans="1:21" x14ac:dyDescent="0.2">
      <c r="A67" s="10"/>
      <c r="B67" s="10"/>
      <c r="C67" s="10"/>
      <c r="D67" s="10"/>
      <c r="E67" s="10"/>
      <c r="F67" s="10"/>
      <c r="G67" s="10"/>
      <c r="H67" s="10"/>
      <c r="I67" s="10"/>
      <c r="J67" s="10"/>
      <c r="K67" s="10"/>
      <c r="L67" s="10"/>
      <c r="M67" s="10"/>
      <c r="N67" s="10"/>
      <c r="O67" s="10"/>
    </row>
    <row r="68" spans="1:21" x14ac:dyDescent="0.2">
      <c r="A68" s="10"/>
      <c r="B68" s="10"/>
      <c r="C68" s="10"/>
      <c r="D68" s="10"/>
      <c r="E68" s="10"/>
      <c r="F68" s="10"/>
      <c r="G68" s="10"/>
      <c r="H68" s="10"/>
      <c r="I68" s="10"/>
      <c r="J68" s="10"/>
      <c r="K68" s="10"/>
      <c r="L68" s="10"/>
      <c r="M68" s="10"/>
      <c r="N68" s="10"/>
      <c r="O68" s="10"/>
    </row>
    <row r="69" spans="1:21" x14ac:dyDescent="0.2">
      <c r="A69" s="10"/>
      <c r="B69" s="10"/>
      <c r="C69" s="10"/>
      <c r="D69" s="10"/>
      <c r="E69" s="10"/>
      <c r="F69" s="10"/>
      <c r="G69" s="10"/>
      <c r="H69" s="10"/>
      <c r="I69" s="10"/>
      <c r="J69" s="10"/>
      <c r="K69" s="10"/>
      <c r="L69" s="10"/>
      <c r="M69" s="10"/>
      <c r="N69" s="10"/>
      <c r="O69" s="10"/>
    </row>
    <row r="70" spans="1:21" x14ac:dyDescent="0.2">
      <c r="A70" s="10"/>
      <c r="B70" s="10"/>
      <c r="C70" s="10"/>
      <c r="D70" s="10"/>
      <c r="E70" s="10"/>
      <c r="F70" s="10"/>
      <c r="G70" s="10"/>
      <c r="H70" s="10"/>
      <c r="I70" s="10"/>
      <c r="J70" s="10"/>
      <c r="K70" s="10"/>
      <c r="L70" s="10"/>
      <c r="M70" s="10"/>
      <c r="N70" s="10"/>
      <c r="O70" s="10"/>
    </row>
    <row r="71" spans="1:21" x14ac:dyDescent="0.2">
      <c r="A71" s="10"/>
      <c r="B71" s="10"/>
      <c r="C71" s="10"/>
      <c r="D71" s="10"/>
      <c r="E71" s="10"/>
      <c r="F71" s="10"/>
      <c r="G71" s="10"/>
      <c r="H71" s="10"/>
      <c r="I71" s="10"/>
      <c r="J71" s="10"/>
      <c r="K71" s="10"/>
      <c r="L71" s="10"/>
      <c r="M71" s="10"/>
      <c r="N71" s="10"/>
      <c r="O71" s="10"/>
    </row>
    <row r="72" spans="1:21" x14ac:dyDescent="0.2">
      <c r="A72" s="10"/>
      <c r="B72" s="10"/>
      <c r="C72" s="10"/>
      <c r="D72" s="10"/>
      <c r="E72" s="10"/>
      <c r="F72" s="10"/>
      <c r="G72" s="10"/>
      <c r="H72" s="10"/>
      <c r="I72" s="10"/>
      <c r="J72" s="10"/>
      <c r="K72" s="10"/>
      <c r="L72" s="10"/>
      <c r="M72" s="10"/>
      <c r="N72" s="10"/>
      <c r="O72" s="10"/>
    </row>
    <row r="73" spans="1:21" x14ac:dyDescent="0.2">
      <c r="A73" s="10"/>
      <c r="B73" s="10"/>
      <c r="C73" s="10"/>
      <c r="D73" s="10"/>
      <c r="E73" s="10"/>
      <c r="F73" s="10"/>
      <c r="G73" s="10"/>
      <c r="H73" s="10"/>
      <c r="I73" s="10"/>
      <c r="J73" s="10"/>
      <c r="K73" s="10"/>
      <c r="L73" s="10"/>
      <c r="M73" s="10"/>
      <c r="N73" s="10"/>
      <c r="O73" s="10"/>
    </row>
    <row r="74" spans="1:21" x14ac:dyDescent="0.2">
      <c r="A74" s="10"/>
      <c r="B74" s="10"/>
      <c r="C74" s="10"/>
      <c r="D74" s="10"/>
      <c r="E74" s="10"/>
      <c r="F74" s="10"/>
      <c r="G74" s="10"/>
      <c r="H74" s="10"/>
      <c r="I74" s="10"/>
      <c r="J74" s="10"/>
      <c r="K74" s="10"/>
      <c r="L74" s="10"/>
      <c r="M74" s="10"/>
      <c r="N74" s="10"/>
      <c r="O74" s="10"/>
    </row>
    <row r="75" spans="1:21" x14ac:dyDescent="0.2">
      <c r="E75" s="223"/>
      <c r="F75" s="223"/>
      <c r="G75" s="223"/>
      <c r="H75" s="223"/>
      <c r="I75" s="223"/>
      <c r="J75" s="223"/>
      <c r="K75" s="75"/>
      <c r="L75" s="75"/>
      <c r="M75" s="75"/>
      <c r="N75" s="75"/>
      <c r="O75" s="206"/>
      <c r="P75" s="206"/>
      <c r="Q75" s="206"/>
      <c r="R75" s="216"/>
      <c r="S75" s="206"/>
      <c r="T75" s="206"/>
      <c r="U75" s="206"/>
    </row>
    <row r="76" spans="1:21" x14ac:dyDescent="0.2">
      <c r="E76" s="223"/>
      <c r="F76" s="223"/>
      <c r="G76" s="223"/>
      <c r="H76" s="223"/>
      <c r="I76" s="223"/>
      <c r="J76" s="223"/>
      <c r="K76" s="75"/>
      <c r="L76" s="75"/>
      <c r="M76" s="75"/>
      <c r="N76" s="75"/>
      <c r="O76" s="206"/>
      <c r="P76" s="206"/>
      <c r="Q76" s="206"/>
      <c r="R76" s="216"/>
      <c r="S76" s="206"/>
      <c r="T76" s="206"/>
      <c r="U76" s="206"/>
    </row>
    <row r="77" spans="1:21" x14ac:dyDescent="0.2">
      <c r="O77" s="206"/>
      <c r="P77" s="206"/>
      <c r="Q77" s="206"/>
      <c r="R77" s="216"/>
      <c r="S77" s="206"/>
      <c r="T77" s="206"/>
      <c r="U77" s="206"/>
    </row>
    <row r="78" spans="1:21" x14ac:dyDescent="0.2">
      <c r="O78" s="206"/>
      <c r="P78" s="206"/>
      <c r="Q78" s="206"/>
      <c r="R78" s="216"/>
      <c r="S78" s="206"/>
      <c r="T78" s="206"/>
      <c r="U78" s="206"/>
    </row>
    <row r="79" spans="1:21" x14ac:dyDescent="0.2">
      <c r="O79" s="206"/>
      <c r="P79" s="206"/>
      <c r="Q79" s="206"/>
      <c r="R79" s="216"/>
      <c r="S79" s="206"/>
      <c r="T79" s="206"/>
      <c r="U79" s="206"/>
    </row>
    <row r="80" spans="1:21" ht="15" x14ac:dyDescent="0.2">
      <c r="A80" s="212"/>
      <c r="B80" s="212"/>
      <c r="C80" s="212"/>
      <c r="D80" s="212"/>
      <c r="E80" s="214"/>
      <c r="F80" s="187"/>
      <c r="G80" s="187"/>
      <c r="H80" s="187"/>
      <c r="I80" s="207"/>
      <c r="J80" s="207"/>
      <c r="K80" s="207"/>
      <c r="L80" s="207"/>
      <c r="M80" s="212"/>
      <c r="N80" s="206"/>
      <c r="O80" s="206"/>
      <c r="P80" s="206"/>
      <c r="Q80" s="206"/>
      <c r="R80" s="216"/>
      <c r="S80" s="206"/>
      <c r="T80" s="206"/>
      <c r="U80" s="206"/>
    </row>
    <row r="81" spans="1:30" ht="15" x14ac:dyDescent="0.2">
      <c r="A81" s="212"/>
      <c r="B81" s="212"/>
      <c r="C81" s="10"/>
      <c r="D81" s="10"/>
      <c r="E81" s="82"/>
      <c r="F81" s="187"/>
      <c r="G81" s="187"/>
      <c r="H81" s="187"/>
      <c r="I81" s="207"/>
      <c r="J81" s="207"/>
      <c r="K81" s="207"/>
      <c r="L81" s="207"/>
      <c r="M81" s="212"/>
      <c r="N81" s="206"/>
      <c r="O81" s="206"/>
      <c r="P81" s="206"/>
      <c r="Q81" s="206"/>
      <c r="R81" s="216"/>
      <c r="S81" s="206"/>
      <c r="T81" s="206"/>
      <c r="U81" s="206"/>
    </row>
    <row r="82" spans="1:30" ht="15" x14ac:dyDescent="0.2">
      <c r="A82" s="212"/>
      <c r="B82" s="212"/>
      <c r="C82" s="10"/>
      <c r="D82" s="10"/>
      <c r="E82" s="82"/>
      <c r="F82" s="187"/>
      <c r="G82" s="187"/>
      <c r="H82" s="187"/>
      <c r="I82" s="207"/>
      <c r="J82" s="207"/>
      <c r="K82" s="207"/>
      <c r="L82" s="207"/>
      <c r="M82" s="212"/>
      <c r="N82" s="206"/>
      <c r="O82" s="206"/>
      <c r="P82" s="206"/>
      <c r="Q82" s="206"/>
      <c r="R82" s="216"/>
      <c r="S82" s="206"/>
      <c r="T82" s="206"/>
      <c r="U82" s="206"/>
    </row>
    <row r="83" spans="1:30" ht="15" x14ac:dyDescent="0.2">
      <c r="A83" s="212"/>
      <c r="B83" s="212"/>
      <c r="C83" s="10"/>
      <c r="D83" s="10"/>
      <c r="E83" s="82"/>
      <c r="F83" s="187"/>
      <c r="G83" s="187"/>
      <c r="H83" s="187"/>
      <c r="I83" s="207"/>
      <c r="J83" s="207"/>
      <c r="K83" s="207"/>
      <c r="L83" s="207"/>
      <c r="M83" s="212"/>
      <c r="N83" s="206"/>
      <c r="O83" s="206"/>
      <c r="P83" s="206"/>
      <c r="Q83" s="206"/>
      <c r="R83" s="216"/>
      <c r="S83" s="206"/>
      <c r="T83" s="206"/>
      <c r="U83" s="206"/>
    </row>
    <row r="92" spans="1:30" ht="13.5" customHeight="1" x14ac:dyDescent="0.2"/>
    <row r="94" spans="1:30" ht="15.75" customHeight="1" x14ac:dyDescent="0.2"/>
    <row r="95" spans="1:30" ht="12.75" customHeight="1" x14ac:dyDescent="0.2"/>
    <row r="96" spans="1:30" s="3" customFormat="1" ht="12.75" customHeight="1" x14ac:dyDescent="0.2">
      <c r="E96" s="1"/>
      <c r="F96" s="1"/>
      <c r="G96" s="1"/>
      <c r="H96" s="1"/>
      <c r="I96" s="1"/>
      <c r="J96" s="1"/>
      <c r="P96" s="10"/>
      <c r="Q96" s="10"/>
      <c r="R96" s="11"/>
      <c r="S96" s="10"/>
      <c r="T96" s="10"/>
      <c r="U96" s="10"/>
      <c r="V96" s="10"/>
      <c r="W96" s="10"/>
      <c r="X96" s="10"/>
      <c r="Y96" s="10"/>
      <c r="Z96" s="10"/>
      <c r="AA96" s="10"/>
      <c r="AB96" s="10"/>
      <c r="AC96" s="10"/>
      <c r="AD96" s="10"/>
    </row>
    <row r="97" spans="1:30" s="3" customFormat="1" ht="12.75" customHeight="1" x14ac:dyDescent="0.2">
      <c r="E97" s="1"/>
      <c r="F97" s="1"/>
      <c r="G97" s="1"/>
      <c r="H97" s="1"/>
      <c r="I97" s="1"/>
      <c r="J97" s="1"/>
      <c r="P97" s="10"/>
      <c r="Q97" s="10"/>
      <c r="R97" s="11"/>
      <c r="S97" s="10"/>
      <c r="T97" s="10"/>
      <c r="U97" s="10"/>
      <c r="V97" s="10"/>
      <c r="W97" s="10"/>
      <c r="X97" s="10"/>
      <c r="Y97" s="10"/>
      <c r="Z97" s="10"/>
      <c r="AA97" s="10"/>
      <c r="AB97" s="10"/>
      <c r="AC97" s="10"/>
      <c r="AD97" s="10"/>
    </row>
    <row r="98" spans="1:30" s="3" customFormat="1" ht="12.75" customHeight="1" x14ac:dyDescent="0.2">
      <c r="E98" s="1"/>
      <c r="F98" s="1"/>
      <c r="G98" s="1"/>
      <c r="H98" s="1"/>
      <c r="I98" s="1"/>
      <c r="J98" s="1"/>
      <c r="P98" s="10"/>
      <c r="Q98" s="10"/>
      <c r="R98" s="11"/>
      <c r="S98" s="10"/>
      <c r="T98" s="10"/>
      <c r="U98" s="10"/>
      <c r="V98" s="10"/>
      <c r="W98" s="10"/>
      <c r="X98" s="10"/>
      <c r="Y98" s="10"/>
      <c r="Z98" s="10"/>
      <c r="AA98" s="10"/>
      <c r="AB98" s="10"/>
      <c r="AC98" s="10"/>
      <c r="AD98" s="10"/>
    </row>
    <row r="99" spans="1:30" s="3" customFormat="1" ht="22.15" customHeight="1" x14ac:dyDescent="0.2">
      <c r="E99" s="1"/>
      <c r="F99" s="1"/>
      <c r="G99" s="1"/>
      <c r="H99" s="1"/>
      <c r="I99" s="1"/>
      <c r="J99" s="1"/>
      <c r="P99" s="10"/>
      <c r="Q99" s="10"/>
      <c r="R99" s="11"/>
      <c r="S99" s="10"/>
      <c r="T99" s="10"/>
      <c r="U99" s="10"/>
      <c r="V99" s="10"/>
      <c r="W99" s="10"/>
      <c r="X99" s="10"/>
      <c r="Y99" s="10"/>
      <c r="Z99" s="10"/>
      <c r="AA99" s="10"/>
      <c r="AB99" s="10"/>
      <c r="AC99" s="10"/>
      <c r="AD99" s="10"/>
    </row>
    <row r="100" spans="1:30" s="3" customFormat="1" ht="12.75" customHeight="1" x14ac:dyDescent="0.2">
      <c r="E100" s="1"/>
      <c r="F100" s="1"/>
      <c r="G100" s="1"/>
      <c r="H100" s="1"/>
      <c r="I100" s="1"/>
      <c r="J100" s="1"/>
      <c r="P100" s="10"/>
      <c r="Q100" s="10"/>
      <c r="R100" s="11"/>
      <c r="S100" s="10"/>
      <c r="T100" s="10"/>
      <c r="U100" s="10"/>
      <c r="V100" s="10"/>
      <c r="W100" s="10"/>
      <c r="X100" s="10"/>
      <c r="Y100" s="10"/>
      <c r="Z100" s="10"/>
      <c r="AA100" s="10"/>
      <c r="AB100" s="10"/>
      <c r="AC100" s="10"/>
      <c r="AD100" s="10"/>
    </row>
    <row r="101" spans="1:30" s="3" customFormat="1" ht="7.9" customHeight="1" x14ac:dyDescent="0.2">
      <c r="E101" s="1"/>
      <c r="F101" s="1"/>
      <c r="G101" s="1"/>
      <c r="H101" s="1"/>
      <c r="I101" s="1"/>
      <c r="J101" s="1"/>
      <c r="P101" s="10"/>
      <c r="Q101" s="10"/>
      <c r="R101" s="11"/>
      <c r="S101" s="10"/>
      <c r="T101" s="10"/>
      <c r="U101" s="10"/>
      <c r="V101" s="10"/>
      <c r="W101" s="10"/>
      <c r="X101" s="10"/>
      <c r="Y101" s="10"/>
      <c r="Z101" s="10"/>
      <c r="AA101" s="10"/>
      <c r="AB101" s="10"/>
      <c r="AC101" s="10"/>
      <c r="AD101" s="10"/>
    </row>
    <row r="102" spans="1:30" s="3" customFormat="1" ht="12.75" customHeight="1" x14ac:dyDescent="0.2">
      <c r="E102" s="1"/>
      <c r="F102" s="1"/>
      <c r="G102" s="1"/>
      <c r="H102" s="1"/>
      <c r="I102" s="1"/>
      <c r="J102" s="1"/>
      <c r="P102" s="10"/>
      <c r="Q102" s="10"/>
      <c r="R102" s="11"/>
      <c r="S102" s="10"/>
      <c r="T102" s="10"/>
      <c r="U102" s="10"/>
      <c r="V102" s="10"/>
      <c r="W102" s="10"/>
      <c r="X102" s="10"/>
      <c r="Y102" s="10"/>
      <c r="Z102" s="10"/>
      <c r="AA102" s="10"/>
      <c r="AB102" s="10"/>
      <c r="AC102" s="10"/>
      <c r="AD102" s="10"/>
    </row>
    <row r="103" spans="1:30" s="3" customFormat="1" ht="12.75" customHeight="1" outlineLevel="1" x14ac:dyDescent="0.2">
      <c r="A103" s="6" t="s">
        <v>34</v>
      </c>
      <c r="B103" s="6"/>
      <c r="E103" s="1"/>
      <c r="F103" s="1"/>
      <c r="G103" s="1"/>
      <c r="H103" s="1"/>
      <c r="I103" s="1"/>
      <c r="J103" s="1"/>
      <c r="P103" s="10"/>
      <c r="Q103" s="10"/>
      <c r="R103" s="11"/>
      <c r="S103" s="10"/>
      <c r="T103" s="10"/>
      <c r="U103" s="10"/>
      <c r="V103" s="10"/>
      <c r="W103" s="10"/>
      <c r="X103" s="10"/>
      <c r="Y103" s="10"/>
      <c r="Z103" s="10"/>
      <c r="AA103" s="10"/>
      <c r="AB103" s="10"/>
      <c r="AC103" s="10"/>
      <c r="AD103" s="10"/>
    </row>
    <row r="104" spans="1:30" s="3" customFormat="1" ht="12.75" customHeight="1" outlineLevel="1" x14ac:dyDescent="0.2">
      <c r="A104" s="75" t="s">
        <v>53</v>
      </c>
      <c r="B104" s="75"/>
      <c r="E104" s="1"/>
      <c r="F104" s="1"/>
      <c r="G104" s="1"/>
      <c r="H104" s="1"/>
      <c r="I104" s="1"/>
      <c r="J104" s="1"/>
      <c r="P104" s="10"/>
      <c r="Q104" s="10"/>
      <c r="R104" s="11"/>
      <c r="S104" s="10"/>
      <c r="T104" s="10"/>
      <c r="U104" s="10"/>
      <c r="V104" s="10"/>
      <c r="W104" s="10"/>
      <c r="X104" s="10"/>
      <c r="Y104" s="10"/>
      <c r="Z104" s="10"/>
      <c r="AA104" s="10"/>
      <c r="AB104" s="10"/>
      <c r="AC104" s="10"/>
      <c r="AD104" s="10"/>
    </row>
    <row r="105" spans="1:30" s="3" customFormat="1" ht="12.75" customHeight="1" outlineLevel="1" x14ac:dyDescent="0.2">
      <c r="A105" s="75" t="s">
        <v>36</v>
      </c>
      <c r="B105" s="75"/>
      <c r="E105" s="1"/>
      <c r="F105" s="1"/>
      <c r="G105" s="1"/>
      <c r="H105" s="1"/>
      <c r="I105" s="1"/>
      <c r="J105" s="1"/>
      <c r="P105" s="10"/>
      <c r="Q105" s="10"/>
      <c r="R105" s="11"/>
      <c r="S105" s="10"/>
      <c r="T105" s="10"/>
      <c r="U105" s="10"/>
      <c r="V105" s="10"/>
      <c r="W105" s="10"/>
      <c r="X105" s="10"/>
      <c r="Y105" s="10"/>
      <c r="Z105" s="10"/>
      <c r="AA105" s="10"/>
      <c r="AB105" s="10"/>
      <c r="AC105" s="10"/>
      <c r="AD105" s="10"/>
    </row>
    <row r="106" spans="1:30" s="3" customFormat="1" ht="12.75" customHeight="1" outlineLevel="1" x14ac:dyDescent="0.2">
      <c r="A106" s="75" t="s">
        <v>35</v>
      </c>
      <c r="B106" s="75"/>
      <c r="E106" s="1"/>
      <c r="F106" s="1"/>
      <c r="G106" s="1"/>
      <c r="H106" s="1"/>
      <c r="I106" s="1"/>
      <c r="J106" s="1"/>
      <c r="P106" s="10"/>
      <c r="Q106" s="10"/>
      <c r="R106" s="11"/>
      <c r="S106" s="10"/>
      <c r="T106" s="10"/>
      <c r="U106" s="10"/>
      <c r="V106" s="10"/>
      <c r="W106" s="10"/>
      <c r="X106" s="10"/>
      <c r="Y106" s="10"/>
      <c r="Z106" s="10"/>
      <c r="AA106" s="10"/>
      <c r="AB106" s="10"/>
      <c r="AC106" s="10"/>
      <c r="AD106" s="10"/>
    </row>
    <row r="107" spans="1:30" s="3" customFormat="1" ht="12.75" customHeight="1" outlineLevel="1" x14ac:dyDescent="0.2">
      <c r="A107" s="75" t="s">
        <v>37</v>
      </c>
      <c r="B107" s="75"/>
      <c r="E107" s="1"/>
      <c r="F107" s="1"/>
      <c r="G107" s="1"/>
      <c r="H107" s="1"/>
      <c r="I107" s="1"/>
      <c r="J107" s="1"/>
      <c r="P107" s="10"/>
      <c r="Q107" s="10"/>
      <c r="R107" s="11"/>
      <c r="S107" s="10"/>
      <c r="T107" s="10"/>
      <c r="U107" s="10"/>
      <c r="V107" s="10"/>
      <c r="W107" s="10"/>
      <c r="X107" s="10"/>
      <c r="Y107" s="10"/>
      <c r="Z107" s="10"/>
      <c r="AA107" s="10"/>
      <c r="AB107" s="10"/>
      <c r="AC107" s="10"/>
      <c r="AD107" s="10"/>
    </row>
    <row r="108" spans="1:30" s="3" customFormat="1" ht="12.75" customHeight="1" outlineLevel="1" x14ac:dyDescent="0.2">
      <c r="A108" s="75" t="s">
        <v>103</v>
      </c>
      <c r="B108" s="75"/>
      <c r="E108" s="1"/>
      <c r="F108" s="1"/>
      <c r="G108" s="1"/>
      <c r="H108" s="1"/>
      <c r="I108" s="1"/>
      <c r="J108" s="1"/>
      <c r="P108" s="10"/>
      <c r="Q108" s="10"/>
      <c r="R108" s="11"/>
      <c r="S108" s="10"/>
      <c r="T108" s="10"/>
      <c r="U108" s="10"/>
      <c r="V108" s="10"/>
      <c r="W108" s="10"/>
      <c r="X108" s="10"/>
      <c r="Y108" s="10"/>
      <c r="Z108" s="10"/>
      <c r="AA108" s="10"/>
      <c r="AB108" s="10"/>
      <c r="AC108" s="10"/>
      <c r="AD108" s="10"/>
    </row>
    <row r="109" spans="1:30" s="3" customFormat="1" ht="12.75" customHeight="1" outlineLevel="1" x14ac:dyDescent="0.2">
      <c r="A109" s="75" t="s">
        <v>17</v>
      </c>
      <c r="B109" s="75"/>
      <c r="E109" s="1"/>
      <c r="F109" s="1"/>
      <c r="G109" s="1"/>
      <c r="H109" s="1"/>
      <c r="I109" s="1"/>
      <c r="J109" s="1"/>
      <c r="P109" s="10"/>
      <c r="Q109" s="10"/>
      <c r="R109" s="11"/>
      <c r="S109" s="10"/>
      <c r="T109" s="10"/>
      <c r="U109" s="10"/>
      <c r="V109" s="10"/>
      <c r="W109" s="10"/>
      <c r="X109" s="10"/>
      <c r="Y109" s="10"/>
      <c r="Z109" s="10"/>
      <c r="AA109" s="10"/>
      <c r="AB109" s="10"/>
      <c r="AC109" s="10"/>
      <c r="AD109" s="10"/>
    </row>
    <row r="110" spans="1:30" s="3" customFormat="1" ht="12.75" customHeight="1" outlineLevel="1" x14ac:dyDescent="0.2">
      <c r="A110" s="75" t="s">
        <v>105</v>
      </c>
      <c r="B110" s="75"/>
      <c r="E110" s="1"/>
      <c r="F110" s="1"/>
      <c r="G110" s="1"/>
      <c r="H110" s="1"/>
      <c r="I110" s="1"/>
      <c r="J110" s="1"/>
      <c r="P110" s="10"/>
      <c r="Q110" s="10"/>
      <c r="R110" s="11"/>
      <c r="S110" s="10"/>
      <c r="T110" s="10"/>
      <c r="U110" s="10"/>
      <c r="V110" s="10"/>
      <c r="W110" s="10"/>
      <c r="X110" s="10"/>
      <c r="Y110" s="10"/>
      <c r="Z110" s="10"/>
      <c r="AA110" s="10"/>
      <c r="AB110" s="10"/>
      <c r="AC110" s="10"/>
      <c r="AD110" s="10"/>
    </row>
    <row r="111" spans="1:30" s="3" customFormat="1" ht="12.75" customHeight="1" outlineLevel="1" x14ac:dyDescent="0.2">
      <c r="A111" s="75" t="s">
        <v>76</v>
      </c>
      <c r="B111" s="75"/>
      <c r="E111" s="1"/>
      <c r="F111" s="1"/>
      <c r="G111" s="1"/>
      <c r="H111" s="1"/>
      <c r="I111" s="1"/>
      <c r="J111" s="1"/>
      <c r="P111" s="10"/>
      <c r="Q111" s="10"/>
      <c r="R111" s="11"/>
      <c r="S111" s="10"/>
      <c r="T111" s="10"/>
      <c r="U111" s="10"/>
      <c r="V111" s="10"/>
      <c r="W111" s="10"/>
      <c r="X111" s="10"/>
      <c r="Y111" s="10"/>
      <c r="Z111" s="10"/>
      <c r="AA111" s="10"/>
      <c r="AB111" s="10"/>
      <c r="AC111" s="10"/>
      <c r="AD111" s="10"/>
    </row>
    <row r="112" spans="1:30" s="3" customFormat="1" ht="12.75" customHeight="1" outlineLevel="1" x14ac:dyDescent="0.2">
      <c r="A112" s="75" t="s">
        <v>85</v>
      </c>
      <c r="B112" s="75"/>
      <c r="E112" s="1"/>
      <c r="F112" s="1"/>
      <c r="G112" s="1"/>
      <c r="H112" s="1"/>
      <c r="I112" s="1"/>
      <c r="J112" s="1"/>
      <c r="P112" s="10"/>
      <c r="Q112" s="10"/>
      <c r="R112" s="11"/>
      <c r="S112" s="10"/>
      <c r="T112" s="10"/>
      <c r="U112" s="10"/>
      <c r="V112" s="10"/>
      <c r="W112" s="10"/>
      <c r="X112" s="10"/>
      <c r="Y112" s="10"/>
      <c r="Z112" s="10"/>
      <c r="AA112" s="10"/>
      <c r="AB112" s="10"/>
      <c r="AC112" s="10"/>
      <c r="AD112" s="10"/>
    </row>
    <row r="113" spans="1:30" s="3" customFormat="1" ht="12.75" customHeight="1" outlineLevel="1" x14ac:dyDescent="0.2">
      <c r="A113" s="75" t="s">
        <v>38</v>
      </c>
      <c r="B113" s="75"/>
      <c r="E113" s="1"/>
      <c r="F113" s="1"/>
      <c r="G113" s="1"/>
      <c r="H113" s="1"/>
      <c r="I113" s="1"/>
      <c r="J113" s="1"/>
      <c r="P113" s="10"/>
      <c r="Q113" s="10"/>
      <c r="R113" s="11"/>
      <c r="S113" s="10"/>
      <c r="T113" s="10"/>
      <c r="U113" s="10"/>
      <c r="V113" s="10"/>
      <c r="W113" s="10"/>
      <c r="X113" s="10"/>
      <c r="Y113" s="10"/>
      <c r="Z113" s="10"/>
      <c r="AA113" s="10"/>
      <c r="AB113" s="10"/>
      <c r="AC113" s="10"/>
      <c r="AD113" s="10"/>
    </row>
    <row r="114" spans="1:30" s="3" customFormat="1" ht="12.75" customHeight="1" outlineLevel="1" x14ac:dyDescent="0.2">
      <c r="A114" s="75" t="s">
        <v>66</v>
      </c>
      <c r="B114" s="75"/>
      <c r="E114" s="1"/>
      <c r="F114" s="1"/>
      <c r="G114" s="1"/>
      <c r="H114" s="1"/>
      <c r="I114" s="1"/>
      <c r="J114" s="1"/>
      <c r="P114" s="10"/>
      <c r="Q114" s="10"/>
      <c r="R114" s="11"/>
      <c r="S114" s="10"/>
      <c r="T114" s="10"/>
      <c r="U114" s="10"/>
      <c r="V114" s="10"/>
      <c r="W114" s="10"/>
      <c r="X114" s="10"/>
      <c r="Y114" s="10"/>
      <c r="Z114" s="10"/>
      <c r="AA114" s="10"/>
      <c r="AB114" s="10"/>
      <c r="AC114" s="10"/>
      <c r="AD114" s="10"/>
    </row>
    <row r="115" spans="1:30" s="3" customFormat="1" ht="12.75" customHeight="1" outlineLevel="1" x14ac:dyDescent="0.2">
      <c r="A115" s="75" t="s">
        <v>19</v>
      </c>
      <c r="B115" s="75"/>
      <c r="E115" s="1"/>
      <c r="F115" s="1"/>
      <c r="G115" s="1"/>
      <c r="H115" s="1"/>
      <c r="I115" s="1"/>
      <c r="J115" s="1"/>
      <c r="P115" s="10"/>
      <c r="Q115" s="10"/>
      <c r="R115" s="11"/>
      <c r="S115" s="10"/>
      <c r="T115" s="10"/>
      <c r="U115" s="10"/>
      <c r="V115" s="10"/>
      <c r="W115" s="10"/>
      <c r="X115" s="10"/>
      <c r="Y115" s="10"/>
      <c r="Z115" s="10"/>
      <c r="AA115" s="10"/>
      <c r="AB115" s="10"/>
      <c r="AC115" s="10"/>
      <c r="AD115" s="10"/>
    </row>
    <row r="116" spans="1:30" s="3" customFormat="1" ht="12.75" customHeight="1" outlineLevel="1" x14ac:dyDescent="0.2">
      <c r="A116" s="75" t="s">
        <v>18</v>
      </c>
      <c r="B116" s="75"/>
      <c r="E116" s="1"/>
      <c r="F116" s="1"/>
      <c r="G116" s="1"/>
      <c r="H116" s="1"/>
      <c r="I116" s="1"/>
      <c r="J116" s="1"/>
      <c r="P116" s="10"/>
      <c r="Q116" s="10"/>
      <c r="R116" s="11"/>
      <c r="S116" s="10"/>
      <c r="T116" s="10"/>
      <c r="U116" s="10"/>
      <c r="V116" s="10"/>
      <c r="W116" s="10"/>
      <c r="X116" s="10"/>
      <c r="Y116" s="10"/>
      <c r="Z116" s="10"/>
      <c r="AA116" s="10"/>
      <c r="AB116" s="10"/>
      <c r="AC116" s="10"/>
      <c r="AD116" s="10"/>
    </row>
    <row r="117" spans="1:30" s="3" customFormat="1" ht="12.75" customHeight="1" outlineLevel="1" x14ac:dyDescent="0.2">
      <c r="A117" s="75" t="s">
        <v>104</v>
      </c>
      <c r="B117" s="75"/>
      <c r="E117" s="1"/>
      <c r="F117" s="1"/>
      <c r="G117" s="1"/>
      <c r="H117" s="1"/>
      <c r="I117" s="1"/>
      <c r="J117" s="1"/>
      <c r="P117" s="10"/>
      <c r="Q117" s="10"/>
      <c r="R117" s="11"/>
      <c r="S117" s="10"/>
      <c r="T117" s="10"/>
      <c r="U117" s="10"/>
      <c r="V117" s="10"/>
      <c r="W117" s="10"/>
      <c r="X117" s="10"/>
      <c r="Y117" s="10"/>
      <c r="Z117" s="10"/>
      <c r="AA117" s="10"/>
      <c r="AB117" s="10"/>
      <c r="AC117" s="10"/>
      <c r="AD117" s="10"/>
    </row>
    <row r="118" spans="1:30" s="3" customFormat="1" ht="12.75" customHeight="1" outlineLevel="1" x14ac:dyDescent="0.2">
      <c r="A118" s="75" t="s">
        <v>54</v>
      </c>
      <c r="B118" s="75"/>
      <c r="E118" s="1"/>
      <c r="F118" s="1"/>
      <c r="G118" s="1"/>
      <c r="H118" s="1"/>
      <c r="I118" s="1"/>
      <c r="J118" s="1"/>
      <c r="P118" s="10"/>
      <c r="Q118" s="10"/>
      <c r="R118" s="11"/>
      <c r="S118" s="10"/>
      <c r="T118" s="10"/>
      <c r="U118" s="10"/>
      <c r="V118" s="10"/>
      <c r="W118" s="10"/>
      <c r="X118" s="10"/>
      <c r="Y118" s="10"/>
      <c r="Z118" s="10"/>
      <c r="AA118" s="10"/>
      <c r="AB118" s="10"/>
      <c r="AC118" s="10"/>
      <c r="AD118" s="10"/>
    </row>
    <row r="119" spans="1:30" s="3" customFormat="1" ht="12.75" customHeight="1" outlineLevel="1" x14ac:dyDescent="0.2">
      <c r="A119" s="75"/>
      <c r="B119" s="75"/>
      <c r="E119" s="1"/>
      <c r="F119" s="1"/>
      <c r="G119" s="1"/>
      <c r="H119" s="1"/>
      <c r="I119" s="1"/>
      <c r="J119" s="1"/>
      <c r="P119" s="10"/>
      <c r="Q119" s="10"/>
      <c r="R119" s="11"/>
      <c r="S119" s="10"/>
      <c r="T119" s="10"/>
      <c r="U119" s="10"/>
      <c r="V119" s="10"/>
      <c r="W119" s="10"/>
      <c r="X119" s="10"/>
      <c r="Y119" s="10"/>
      <c r="Z119" s="10"/>
      <c r="AA119" s="10"/>
      <c r="AB119" s="10"/>
      <c r="AC119" s="10"/>
      <c r="AD119" s="10"/>
    </row>
    <row r="120" spans="1:30" s="3" customFormat="1" ht="12.75" customHeight="1" outlineLevel="1" x14ac:dyDescent="0.2">
      <c r="E120" s="1"/>
      <c r="F120" s="1"/>
      <c r="G120" s="1"/>
      <c r="H120" s="1"/>
      <c r="I120" s="1"/>
      <c r="J120" s="1"/>
      <c r="P120" s="10"/>
      <c r="Q120" s="10"/>
      <c r="R120" s="11"/>
      <c r="S120" s="10"/>
      <c r="T120" s="10"/>
      <c r="U120" s="10"/>
      <c r="V120" s="10"/>
      <c r="W120" s="10"/>
      <c r="X120" s="10"/>
      <c r="Y120" s="10"/>
      <c r="Z120" s="10"/>
      <c r="AA120" s="10"/>
      <c r="AB120" s="10"/>
      <c r="AC120" s="10"/>
      <c r="AD120" s="10"/>
    </row>
    <row r="121" spans="1:30" s="3" customFormat="1" ht="12.75" customHeight="1" outlineLevel="1" x14ac:dyDescent="0.2">
      <c r="E121" s="1"/>
      <c r="F121" s="1"/>
      <c r="G121" s="1"/>
      <c r="H121" s="1"/>
      <c r="I121" s="1"/>
      <c r="J121" s="1"/>
      <c r="P121" s="10"/>
      <c r="Q121" s="10"/>
      <c r="R121" s="11"/>
      <c r="S121" s="10"/>
      <c r="T121" s="10"/>
      <c r="U121" s="10"/>
      <c r="V121" s="10"/>
      <c r="W121" s="10"/>
      <c r="X121" s="10"/>
      <c r="Y121" s="10"/>
      <c r="Z121" s="10"/>
      <c r="AA121" s="10"/>
      <c r="AB121" s="10"/>
      <c r="AC121" s="10"/>
      <c r="AD121" s="10"/>
    </row>
    <row r="122" spans="1:30" s="3" customFormat="1" ht="12.75" customHeight="1" outlineLevel="1" x14ac:dyDescent="0.2">
      <c r="A122" s="6" t="s">
        <v>39</v>
      </c>
      <c r="B122" s="6"/>
      <c r="E122" s="1"/>
      <c r="F122" s="1"/>
      <c r="G122" s="1"/>
      <c r="H122" s="1"/>
      <c r="I122" s="1"/>
      <c r="J122" s="1"/>
      <c r="P122" s="10"/>
      <c r="Q122" s="10"/>
      <c r="R122" s="11"/>
      <c r="S122" s="10"/>
      <c r="T122" s="10"/>
      <c r="U122" s="10"/>
      <c r="V122" s="10"/>
      <c r="W122" s="10"/>
      <c r="X122" s="10"/>
      <c r="Y122" s="10"/>
      <c r="Z122" s="10"/>
      <c r="AA122" s="10"/>
      <c r="AB122" s="10"/>
      <c r="AC122" s="10"/>
      <c r="AD122" s="10"/>
    </row>
    <row r="123" spans="1:30" s="3" customFormat="1" ht="12.75" customHeight="1" outlineLevel="1" x14ac:dyDescent="0.2">
      <c r="E123" s="1"/>
      <c r="F123" s="1"/>
      <c r="G123" s="1"/>
      <c r="H123" s="1"/>
      <c r="I123" s="1"/>
      <c r="J123" s="1"/>
      <c r="P123" s="10"/>
      <c r="Q123" s="10"/>
      <c r="R123" s="11"/>
      <c r="S123" s="10"/>
      <c r="T123" s="10"/>
      <c r="U123" s="10"/>
      <c r="V123" s="10"/>
      <c r="W123" s="10"/>
      <c r="X123" s="10"/>
      <c r="Y123" s="10"/>
      <c r="Z123" s="10"/>
      <c r="AA123" s="10"/>
      <c r="AB123" s="10"/>
      <c r="AC123" s="10"/>
      <c r="AD123" s="10"/>
    </row>
    <row r="124" spans="1:30" s="3" customFormat="1" ht="12.75" customHeight="1" outlineLevel="1" x14ac:dyDescent="0.2">
      <c r="A124" s="75" t="s">
        <v>53</v>
      </c>
      <c r="B124" s="75"/>
      <c r="E124" s="1"/>
      <c r="F124" s="1"/>
      <c r="G124" s="1"/>
      <c r="H124" s="1"/>
      <c r="I124" s="1"/>
      <c r="J124" s="1"/>
      <c r="P124" s="10"/>
      <c r="Q124" s="10"/>
      <c r="R124" s="11"/>
      <c r="S124" s="10"/>
      <c r="T124" s="10"/>
      <c r="U124" s="10"/>
      <c r="V124" s="10"/>
      <c r="W124" s="10"/>
      <c r="X124" s="10"/>
      <c r="Y124" s="10"/>
      <c r="Z124" s="10"/>
      <c r="AA124" s="10"/>
      <c r="AB124" s="10"/>
      <c r="AC124" s="10"/>
      <c r="AD124" s="10"/>
    </row>
    <row r="125" spans="1:30" s="3" customFormat="1" ht="12.75" customHeight="1" outlineLevel="1" x14ac:dyDescent="0.2">
      <c r="A125" s="75" t="s">
        <v>106</v>
      </c>
      <c r="B125" s="75"/>
      <c r="E125" s="1"/>
      <c r="F125" s="1"/>
      <c r="G125" s="1"/>
      <c r="H125" s="1"/>
      <c r="I125" s="1"/>
      <c r="J125" s="1"/>
      <c r="P125" s="10"/>
      <c r="Q125" s="10"/>
      <c r="R125" s="11"/>
      <c r="S125" s="10"/>
      <c r="T125" s="10"/>
      <c r="U125" s="10"/>
      <c r="V125" s="10"/>
      <c r="W125" s="10"/>
      <c r="X125" s="10"/>
      <c r="Y125" s="10"/>
      <c r="Z125" s="10"/>
      <c r="AA125" s="10"/>
      <c r="AB125" s="10"/>
      <c r="AC125" s="10"/>
      <c r="AD125" s="10"/>
    </row>
    <row r="126" spans="1:30" s="3" customFormat="1" ht="12.75" customHeight="1" outlineLevel="1" x14ac:dyDescent="0.2">
      <c r="A126" s="75" t="s">
        <v>90</v>
      </c>
      <c r="B126" s="75"/>
      <c r="E126" s="1"/>
      <c r="F126" s="1"/>
      <c r="G126" s="1"/>
      <c r="H126" s="1"/>
      <c r="I126" s="1"/>
      <c r="J126" s="1"/>
      <c r="P126" s="10"/>
      <c r="Q126" s="10"/>
      <c r="R126" s="11"/>
      <c r="S126" s="10"/>
      <c r="T126" s="10"/>
      <c r="U126" s="10"/>
      <c r="V126" s="10"/>
      <c r="W126" s="10"/>
      <c r="X126" s="10"/>
      <c r="Y126" s="10"/>
      <c r="Z126" s="10"/>
      <c r="AA126" s="10"/>
      <c r="AB126" s="10"/>
      <c r="AC126" s="10"/>
      <c r="AD126" s="10"/>
    </row>
    <row r="127" spans="1:30" s="3" customFormat="1" ht="12.75" customHeight="1" outlineLevel="1" x14ac:dyDescent="0.2">
      <c r="A127" s="75" t="s">
        <v>45</v>
      </c>
      <c r="B127" s="75"/>
      <c r="E127" s="1"/>
      <c r="F127" s="1"/>
      <c r="G127" s="1"/>
      <c r="H127" s="1"/>
      <c r="I127" s="1"/>
      <c r="J127" s="1"/>
      <c r="P127" s="10"/>
      <c r="Q127" s="10"/>
      <c r="R127" s="11"/>
      <c r="S127" s="10"/>
      <c r="T127" s="10"/>
      <c r="U127" s="10"/>
      <c r="V127" s="10"/>
      <c r="W127" s="10"/>
      <c r="X127" s="10"/>
      <c r="Y127" s="10"/>
      <c r="Z127" s="10"/>
      <c r="AA127" s="10"/>
      <c r="AB127" s="10"/>
      <c r="AC127" s="10"/>
      <c r="AD127" s="10"/>
    </row>
    <row r="128" spans="1:30" s="3" customFormat="1" ht="12.75" customHeight="1" outlineLevel="1" x14ac:dyDescent="0.2">
      <c r="A128" s="75" t="s">
        <v>40</v>
      </c>
      <c r="B128" s="75"/>
      <c r="E128" s="1"/>
      <c r="F128" s="1"/>
      <c r="G128" s="1"/>
      <c r="H128" s="1"/>
      <c r="I128" s="1"/>
      <c r="J128" s="1"/>
      <c r="P128" s="10"/>
      <c r="Q128" s="10"/>
      <c r="R128" s="11"/>
      <c r="S128" s="10"/>
      <c r="T128" s="10"/>
      <c r="U128" s="10"/>
      <c r="V128" s="10"/>
      <c r="W128" s="10"/>
      <c r="X128" s="10"/>
      <c r="Y128" s="10"/>
      <c r="Z128" s="10"/>
      <c r="AA128" s="10"/>
      <c r="AB128" s="10"/>
      <c r="AC128" s="10"/>
      <c r="AD128" s="10"/>
    </row>
    <row r="129" spans="1:30" s="3" customFormat="1" ht="12.75" customHeight="1" outlineLevel="1" x14ac:dyDescent="0.2">
      <c r="A129" s="75" t="s">
        <v>84</v>
      </c>
      <c r="B129" s="75"/>
      <c r="E129" s="1"/>
      <c r="F129" s="1"/>
      <c r="G129" s="1"/>
      <c r="H129" s="1"/>
      <c r="I129" s="1"/>
      <c r="J129" s="1"/>
      <c r="P129" s="10"/>
      <c r="Q129" s="10"/>
      <c r="R129" s="11"/>
      <c r="S129" s="10"/>
      <c r="T129" s="10"/>
      <c r="U129" s="10"/>
      <c r="V129" s="10"/>
      <c r="W129" s="10"/>
      <c r="X129" s="10"/>
      <c r="Y129" s="10"/>
      <c r="Z129" s="10"/>
      <c r="AA129" s="10"/>
      <c r="AB129" s="10"/>
      <c r="AC129" s="10"/>
      <c r="AD129" s="10"/>
    </row>
    <row r="130" spans="1:30" s="3" customFormat="1" ht="12.75" customHeight="1" outlineLevel="1" x14ac:dyDescent="0.2">
      <c r="A130" s="75" t="s">
        <v>112</v>
      </c>
      <c r="B130" s="75"/>
      <c r="E130" s="1"/>
      <c r="F130" s="1"/>
      <c r="G130" s="1"/>
      <c r="H130" s="1"/>
      <c r="I130" s="1"/>
      <c r="J130" s="1"/>
      <c r="P130" s="10"/>
      <c r="Q130" s="10"/>
      <c r="R130" s="11"/>
      <c r="S130" s="10"/>
      <c r="T130" s="10"/>
      <c r="U130" s="10"/>
      <c r="V130" s="10"/>
      <c r="W130" s="10"/>
      <c r="X130" s="10"/>
      <c r="Y130" s="10"/>
      <c r="Z130" s="10"/>
      <c r="AA130" s="10"/>
      <c r="AB130" s="10"/>
      <c r="AC130" s="10"/>
      <c r="AD130" s="10"/>
    </row>
    <row r="131" spans="1:30" s="3" customFormat="1" ht="12.75" customHeight="1" outlineLevel="1" x14ac:dyDescent="0.2">
      <c r="A131" s="75" t="s">
        <v>15</v>
      </c>
      <c r="B131" s="75"/>
      <c r="E131" s="1"/>
      <c r="F131" s="1"/>
      <c r="G131" s="1"/>
      <c r="H131" s="1"/>
      <c r="I131" s="1"/>
      <c r="J131" s="1"/>
      <c r="P131" s="10"/>
      <c r="Q131" s="10"/>
      <c r="R131" s="11"/>
      <c r="S131" s="10"/>
      <c r="T131" s="10"/>
      <c r="U131" s="10"/>
      <c r="V131" s="10"/>
      <c r="W131" s="10"/>
      <c r="X131" s="10"/>
      <c r="Y131" s="10"/>
      <c r="Z131" s="10"/>
      <c r="AA131" s="10"/>
      <c r="AB131" s="10"/>
      <c r="AC131" s="10"/>
      <c r="AD131" s="10"/>
    </row>
    <row r="132" spans="1:30" s="3" customFormat="1" ht="12.75" customHeight="1" outlineLevel="1" x14ac:dyDescent="0.2">
      <c r="A132" s="75" t="s">
        <v>81</v>
      </c>
      <c r="B132" s="75"/>
      <c r="E132" s="1"/>
      <c r="F132" s="1"/>
      <c r="G132" s="1"/>
      <c r="H132" s="1"/>
      <c r="I132" s="1"/>
      <c r="J132" s="1"/>
      <c r="P132" s="10"/>
      <c r="Q132" s="10"/>
      <c r="R132" s="11"/>
      <c r="S132" s="10"/>
      <c r="T132" s="10"/>
      <c r="U132" s="10"/>
      <c r="V132" s="10"/>
      <c r="W132" s="10"/>
      <c r="X132" s="10"/>
      <c r="Y132" s="10"/>
      <c r="Z132" s="10"/>
      <c r="AA132" s="10"/>
      <c r="AB132" s="10"/>
      <c r="AC132" s="10"/>
      <c r="AD132" s="10"/>
    </row>
    <row r="133" spans="1:30" s="3" customFormat="1" ht="12.75" customHeight="1" outlineLevel="1" x14ac:dyDescent="0.2">
      <c r="A133" s="75" t="s">
        <v>109</v>
      </c>
      <c r="B133" s="75"/>
      <c r="E133" s="1"/>
      <c r="F133" s="1"/>
      <c r="G133" s="1"/>
      <c r="H133" s="1"/>
      <c r="I133" s="1"/>
      <c r="J133" s="1"/>
      <c r="P133" s="10"/>
      <c r="Q133" s="10"/>
      <c r="R133" s="11"/>
      <c r="S133" s="10"/>
      <c r="T133" s="10"/>
      <c r="U133" s="10"/>
      <c r="V133" s="10"/>
      <c r="W133" s="10"/>
      <c r="X133" s="10"/>
      <c r="Y133" s="10"/>
      <c r="Z133" s="10"/>
      <c r="AA133" s="10"/>
      <c r="AB133" s="10"/>
      <c r="AC133" s="10"/>
      <c r="AD133" s="10"/>
    </row>
    <row r="134" spans="1:30" s="3" customFormat="1" ht="12.75" customHeight="1" outlineLevel="1" x14ac:dyDescent="0.2">
      <c r="A134" s="75" t="s">
        <v>108</v>
      </c>
      <c r="B134" s="75"/>
      <c r="E134" s="1"/>
      <c r="F134" s="1"/>
      <c r="G134" s="1"/>
      <c r="H134" s="1"/>
      <c r="I134" s="1"/>
      <c r="J134" s="1"/>
      <c r="P134" s="10"/>
      <c r="Q134" s="10"/>
      <c r="R134" s="11"/>
      <c r="S134" s="10"/>
      <c r="T134" s="10"/>
      <c r="U134" s="10"/>
      <c r="V134" s="10"/>
      <c r="W134" s="10"/>
      <c r="X134" s="10"/>
      <c r="Y134" s="10"/>
      <c r="Z134" s="10"/>
      <c r="AA134" s="10"/>
      <c r="AB134" s="10"/>
      <c r="AC134" s="10"/>
      <c r="AD134" s="10"/>
    </row>
    <row r="135" spans="1:30" s="3" customFormat="1" ht="12.75" customHeight="1" outlineLevel="1" x14ac:dyDescent="0.2">
      <c r="A135" s="75" t="s">
        <v>82</v>
      </c>
      <c r="B135" s="75"/>
      <c r="E135" s="1"/>
      <c r="F135" s="1"/>
      <c r="G135" s="1"/>
      <c r="H135" s="1"/>
      <c r="I135" s="1"/>
      <c r="J135" s="1"/>
      <c r="P135" s="10"/>
      <c r="Q135" s="10"/>
      <c r="R135" s="11"/>
      <c r="S135" s="10"/>
      <c r="T135" s="10"/>
      <c r="U135" s="10"/>
      <c r="V135" s="10"/>
      <c r="W135" s="10"/>
      <c r="X135" s="10"/>
      <c r="Y135" s="10"/>
      <c r="Z135" s="10"/>
      <c r="AA135" s="10"/>
      <c r="AB135" s="10"/>
      <c r="AC135" s="10"/>
      <c r="AD135" s="10"/>
    </row>
    <row r="136" spans="1:30" s="3" customFormat="1" ht="12.75" customHeight="1" outlineLevel="1" x14ac:dyDescent="0.2">
      <c r="A136" s="75" t="s">
        <v>107</v>
      </c>
      <c r="B136" s="75"/>
      <c r="E136" s="1"/>
      <c r="F136" s="1"/>
      <c r="G136" s="1"/>
      <c r="H136" s="1"/>
      <c r="I136" s="1"/>
      <c r="J136" s="1"/>
      <c r="P136" s="10"/>
      <c r="Q136" s="10"/>
      <c r="R136" s="11"/>
      <c r="S136" s="10"/>
      <c r="T136" s="10"/>
      <c r="U136" s="10"/>
      <c r="V136" s="10"/>
      <c r="W136" s="10"/>
      <c r="X136" s="10"/>
      <c r="Y136" s="10"/>
      <c r="Z136" s="10"/>
      <c r="AA136" s="10"/>
      <c r="AB136" s="10"/>
      <c r="AC136" s="10"/>
      <c r="AD136" s="10"/>
    </row>
    <row r="137" spans="1:30" s="3" customFormat="1" ht="12.75" customHeight="1" outlineLevel="1" x14ac:dyDescent="0.2">
      <c r="A137" s="75" t="s">
        <v>16</v>
      </c>
      <c r="B137" s="75"/>
      <c r="E137" s="1"/>
      <c r="F137" s="1"/>
      <c r="G137" s="1"/>
      <c r="H137" s="1"/>
      <c r="I137" s="1"/>
      <c r="J137" s="1"/>
      <c r="P137" s="10"/>
      <c r="Q137" s="10"/>
      <c r="R137" s="11"/>
      <c r="S137" s="10"/>
      <c r="T137" s="10"/>
      <c r="U137" s="10"/>
      <c r="V137" s="10"/>
      <c r="W137" s="10"/>
      <c r="X137" s="10"/>
      <c r="Y137" s="10"/>
      <c r="Z137" s="10"/>
      <c r="AA137" s="10"/>
      <c r="AB137" s="10"/>
      <c r="AC137" s="10"/>
      <c r="AD137" s="10"/>
    </row>
    <row r="138" spans="1:30" s="3" customFormat="1" ht="12.75" customHeight="1" outlineLevel="1" x14ac:dyDescent="0.2">
      <c r="A138" s="75" t="s">
        <v>75</v>
      </c>
      <c r="B138" s="75"/>
      <c r="E138" s="1"/>
      <c r="F138" s="1"/>
      <c r="G138" s="1"/>
      <c r="H138" s="1"/>
      <c r="I138" s="1"/>
      <c r="J138" s="1"/>
      <c r="P138" s="10"/>
      <c r="Q138" s="10"/>
      <c r="R138" s="11"/>
      <c r="S138" s="10"/>
      <c r="T138" s="10"/>
      <c r="U138" s="10"/>
      <c r="V138" s="10"/>
      <c r="W138" s="10"/>
      <c r="X138" s="10"/>
      <c r="Y138" s="10"/>
      <c r="Z138" s="10"/>
      <c r="AA138" s="10"/>
      <c r="AB138" s="10"/>
      <c r="AC138" s="10"/>
      <c r="AD138" s="10"/>
    </row>
    <row r="139" spans="1:30" s="3" customFormat="1" ht="12.75" customHeight="1" outlineLevel="1" x14ac:dyDescent="0.2">
      <c r="A139" s="75" t="s">
        <v>83</v>
      </c>
      <c r="B139" s="75"/>
      <c r="E139" s="1"/>
      <c r="F139" s="1"/>
      <c r="G139" s="1"/>
      <c r="H139" s="1"/>
      <c r="I139" s="1"/>
      <c r="J139" s="1"/>
      <c r="P139" s="10"/>
      <c r="Q139" s="10"/>
      <c r="R139" s="11"/>
      <c r="S139" s="10"/>
      <c r="T139" s="10"/>
      <c r="U139" s="10"/>
      <c r="V139" s="10"/>
      <c r="W139" s="10"/>
      <c r="X139" s="10"/>
      <c r="Y139" s="10"/>
      <c r="Z139" s="10"/>
      <c r="AA139" s="10"/>
      <c r="AB139" s="10"/>
      <c r="AC139" s="10"/>
      <c r="AD139" s="10"/>
    </row>
    <row r="140" spans="1:30" s="3" customFormat="1" ht="12.75" customHeight="1" outlineLevel="1" x14ac:dyDescent="0.2">
      <c r="A140" s="75" t="s">
        <v>110</v>
      </c>
      <c r="B140" s="75"/>
      <c r="E140" s="1"/>
      <c r="F140" s="1"/>
      <c r="G140" s="1"/>
      <c r="H140" s="1"/>
      <c r="I140" s="1"/>
      <c r="J140" s="1"/>
      <c r="P140" s="10"/>
      <c r="Q140" s="10"/>
      <c r="R140" s="11"/>
      <c r="S140" s="10"/>
      <c r="T140" s="10"/>
      <c r="U140" s="10"/>
      <c r="V140" s="10"/>
      <c r="W140" s="10"/>
      <c r="X140" s="10"/>
      <c r="Y140" s="10"/>
      <c r="Z140" s="10"/>
      <c r="AA140" s="10"/>
      <c r="AB140" s="10"/>
      <c r="AC140" s="10"/>
      <c r="AD140" s="10"/>
    </row>
    <row r="141" spans="1:30" s="3" customFormat="1" ht="12.75" customHeight="1" outlineLevel="1" x14ac:dyDescent="0.2">
      <c r="A141" s="17" t="s">
        <v>111</v>
      </c>
      <c r="B141" s="75"/>
      <c r="E141" s="1"/>
      <c r="F141" s="1"/>
      <c r="G141" s="1"/>
      <c r="H141" s="1"/>
      <c r="I141" s="1"/>
      <c r="J141" s="1"/>
      <c r="P141" s="10"/>
      <c r="Q141" s="10"/>
      <c r="R141" s="11"/>
      <c r="S141" s="10"/>
      <c r="T141" s="10"/>
      <c r="U141" s="10"/>
      <c r="V141" s="10"/>
      <c r="W141" s="10"/>
      <c r="X141" s="10"/>
      <c r="Y141" s="10"/>
      <c r="Z141" s="10"/>
      <c r="AA141" s="10"/>
      <c r="AB141" s="10"/>
      <c r="AC141" s="10"/>
      <c r="AD141" s="10"/>
    </row>
    <row r="142" spans="1:30" s="3" customFormat="1" ht="12.75" customHeight="1" outlineLevel="1" x14ac:dyDescent="0.2">
      <c r="A142" s="75" t="s">
        <v>54</v>
      </c>
      <c r="B142" s="75"/>
      <c r="E142" s="1"/>
      <c r="F142" s="1"/>
      <c r="G142" s="1"/>
      <c r="H142" s="1"/>
      <c r="I142" s="1"/>
      <c r="J142" s="1"/>
      <c r="P142" s="10"/>
      <c r="Q142" s="10"/>
      <c r="R142" s="11"/>
      <c r="S142" s="10"/>
      <c r="T142" s="10"/>
      <c r="U142" s="10"/>
      <c r="V142" s="10"/>
      <c r="W142" s="10"/>
      <c r="X142" s="10"/>
      <c r="Y142" s="10"/>
      <c r="Z142" s="10"/>
      <c r="AA142" s="10"/>
      <c r="AB142" s="10"/>
      <c r="AC142" s="10"/>
      <c r="AD142" s="10"/>
    </row>
    <row r="143" spans="1:30" s="3" customFormat="1" ht="12.75" customHeight="1" outlineLevel="1" x14ac:dyDescent="0.2">
      <c r="A143" s="75"/>
      <c r="B143" s="75"/>
      <c r="E143" s="1"/>
      <c r="F143" s="1"/>
      <c r="G143" s="1"/>
      <c r="H143" s="1"/>
      <c r="I143" s="1"/>
      <c r="J143" s="1"/>
      <c r="P143" s="10"/>
      <c r="Q143" s="10"/>
      <c r="R143" s="11"/>
      <c r="S143" s="10"/>
      <c r="T143" s="10"/>
      <c r="U143" s="10"/>
      <c r="V143" s="10"/>
      <c r="W143" s="10"/>
      <c r="X143" s="10"/>
      <c r="Y143" s="10"/>
      <c r="Z143" s="10"/>
      <c r="AA143" s="10"/>
      <c r="AB143" s="10"/>
      <c r="AC143" s="10"/>
      <c r="AD143" s="10"/>
    </row>
    <row r="144" spans="1:30" s="3" customFormat="1" ht="12.75" customHeight="1" outlineLevel="1" x14ac:dyDescent="0.2">
      <c r="A144" s="75"/>
      <c r="B144" s="75"/>
      <c r="E144" s="1"/>
      <c r="F144" s="1"/>
      <c r="G144" s="1"/>
      <c r="H144" s="1"/>
      <c r="I144" s="1"/>
      <c r="J144" s="1"/>
      <c r="P144" s="10"/>
      <c r="Q144" s="10"/>
      <c r="R144" s="11"/>
      <c r="S144" s="10"/>
      <c r="T144" s="10"/>
      <c r="U144" s="10"/>
      <c r="V144" s="10"/>
      <c r="W144" s="10"/>
      <c r="X144" s="10"/>
      <c r="Y144" s="10"/>
      <c r="Z144" s="10"/>
      <c r="AA144" s="10"/>
      <c r="AB144" s="10"/>
      <c r="AC144" s="10"/>
      <c r="AD144" s="10"/>
    </row>
    <row r="145" spans="1:30" s="3" customFormat="1" ht="12.75" customHeight="1" outlineLevel="1" x14ac:dyDescent="0.2">
      <c r="A145" s="75"/>
      <c r="B145" s="75"/>
      <c r="E145" s="1"/>
      <c r="F145" s="1"/>
      <c r="G145" s="1"/>
      <c r="H145" s="1"/>
      <c r="I145" s="1"/>
      <c r="J145" s="1"/>
      <c r="P145" s="10"/>
      <c r="Q145" s="10"/>
      <c r="R145" s="11"/>
      <c r="S145" s="10"/>
      <c r="T145" s="10"/>
      <c r="U145" s="10"/>
      <c r="V145" s="10"/>
      <c r="W145" s="10"/>
      <c r="X145" s="10"/>
      <c r="Y145" s="10"/>
      <c r="Z145" s="10"/>
      <c r="AA145" s="10"/>
      <c r="AB145" s="10"/>
      <c r="AC145" s="10"/>
      <c r="AD145" s="10"/>
    </row>
    <row r="146" spans="1:30" s="3" customFormat="1" ht="12.75" customHeight="1" outlineLevel="1" x14ac:dyDescent="0.2">
      <c r="A146" s="6" t="s">
        <v>41</v>
      </c>
      <c r="B146" s="6"/>
      <c r="E146" s="1"/>
      <c r="F146" s="1"/>
      <c r="G146" s="1"/>
      <c r="H146" s="1"/>
      <c r="I146" s="1"/>
      <c r="J146" s="1"/>
      <c r="P146" s="10"/>
      <c r="Q146" s="10"/>
      <c r="R146" s="11"/>
      <c r="S146" s="10"/>
      <c r="T146" s="10"/>
      <c r="U146" s="10"/>
      <c r="V146" s="10"/>
      <c r="W146" s="10"/>
      <c r="X146" s="10"/>
      <c r="Y146" s="10"/>
      <c r="Z146" s="10"/>
      <c r="AA146" s="10"/>
      <c r="AB146" s="10"/>
      <c r="AC146" s="10"/>
      <c r="AD146" s="10"/>
    </row>
    <row r="147" spans="1:30" s="3" customFormat="1" ht="12.75" customHeight="1" outlineLevel="1" x14ac:dyDescent="0.2">
      <c r="A147" s="75" t="s">
        <v>53</v>
      </c>
      <c r="B147" s="75"/>
      <c r="E147" s="1"/>
      <c r="F147" s="1"/>
      <c r="G147" s="1"/>
      <c r="H147" s="1"/>
      <c r="I147" s="1"/>
      <c r="J147" s="1"/>
      <c r="P147" s="10"/>
      <c r="Q147" s="10"/>
      <c r="R147" s="11"/>
      <c r="S147" s="10"/>
      <c r="T147" s="10"/>
      <c r="U147" s="10"/>
      <c r="V147" s="10"/>
      <c r="W147" s="10"/>
      <c r="X147" s="10"/>
      <c r="Y147" s="10"/>
      <c r="Z147" s="10"/>
      <c r="AA147" s="10"/>
      <c r="AB147" s="10"/>
      <c r="AC147" s="10"/>
      <c r="AD147" s="10"/>
    </row>
    <row r="148" spans="1:30" s="3" customFormat="1" ht="12.75" customHeight="1" outlineLevel="1" x14ac:dyDescent="0.2">
      <c r="A148" s="75" t="s">
        <v>106</v>
      </c>
      <c r="B148" s="75"/>
      <c r="E148" s="1"/>
      <c r="F148" s="1"/>
      <c r="G148" s="1"/>
      <c r="H148" s="1"/>
      <c r="I148" s="1"/>
      <c r="J148" s="1"/>
      <c r="P148" s="10"/>
      <c r="Q148" s="10"/>
      <c r="R148" s="11"/>
      <c r="S148" s="10"/>
      <c r="T148" s="10"/>
      <c r="U148" s="10"/>
      <c r="V148" s="10"/>
      <c r="W148" s="10"/>
      <c r="X148" s="10"/>
      <c r="Y148" s="10"/>
      <c r="Z148" s="10"/>
      <c r="AA148" s="10"/>
      <c r="AB148" s="10"/>
      <c r="AC148" s="10"/>
      <c r="AD148" s="10"/>
    </row>
    <row r="149" spans="1:30" s="3" customFormat="1" ht="12.75" customHeight="1" outlineLevel="1" x14ac:dyDescent="0.2">
      <c r="A149" s="75" t="s">
        <v>90</v>
      </c>
      <c r="B149" s="75"/>
      <c r="E149" s="1"/>
      <c r="F149" s="1"/>
      <c r="G149" s="1"/>
      <c r="H149" s="1"/>
      <c r="I149" s="1"/>
      <c r="J149" s="1"/>
      <c r="P149" s="10"/>
      <c r="Q149" s="10"/>
      <c r="R149" s="11"/>
      <c r="S149" s="10"/>
      <c r="T149" s="10"/>
      <c r="U149" s="10"/>
      <c r="V149" s="10"/>
      <c r="W149" s="10"/>
      <c r="X149" s="10"/>
      <c r="Y149" s="10"/>
      <c r="Z149" s="10"/>
      <c r="AA149" s="10"/>
      <c r="AB149" s="10"/>
      <c r="AC149" s="10"/>
      <c r="AD149" s="10"/>
    </row>
    <row r="150" spans="1:30" s="3" customFormat="1" ht="12.75" customHeight="1" outlineLevel="1" x14ac:dyDescent="0.2">
      <c r="A150" s="75" t="s">
        <v>45</v>
      </c>
      <c r="B150" s="75"/>
      <c r="E150" s="1"/>
      <c r="F150" s="1"/>
      <c r="G150" s="1"/>
      <c r="H150" s="1"/>
      <c r="I150" s="1"/>
      <c r="J150" s="1"/>
      <c r="P150" s="10"/>
      <c r="Q150" s="10"/>
      <c r="R150" s="11"/>
      <c r="S150" s="10"/>
      <c r="T150" s="10"/>
      <c r="U150" s="10"/>
      <c r="V150" s="10"/>
      <c r="W150" s="10"/>
      <c r="X150" s="10"/>
      <c r="Y150" s="10"/>
      <c r="Z150" s="10"/>
      <c r="AA150" s="10"/>
      <c r="AB150" s="10"/>
      <c r="AC150" s="10"/>
      <c r="AD150" s="10"/>
    </row>
    <row r="151" spans="1:30" s="3" customFormat="1" ht="12.75" customHeight="1" outlineLevel="1" x14ac:dyDescent="0.2">
      <c r="A151" s="75" t="s">
        <v>40</v>
      </c>
      <c r="B151" s="75"/>
      <c r="E151" s="1"/>
      <c r="F151" s="1"/>
      <c r="G151" s="1"/>
      <c r="H151" s="1"/>
      <c r="I151" s="1"/>
      <c r="J151" s="1"/>
      <c r="P151" s="10"/>
      <c r="Q151" s="10"/>
      <c r="R151" s="11"/>
      <c r="S151" s="10"/>
      <c r="T151" s="10"/>
      <c r="U151" s="10"/>
      <c r="V151" s="10"/>
      <c r="W151" s="10"/>
      <c r="X151" s="10"/>
      <c r="Y151" s="10"/>
      <c r="Z151" s="10"/>
      <c r="AA151" s="10"/>
      <c r="AB151" s="10"/>
      <c r="AC151" s="10"/>
      <c r="AD151" s="10"/>
    </row>
    <row r="152" spans="1:30" s="3" customFormat="1" ht="12.75" customHeight="1" outlineLevel="1" x14ac:dyDescent="0.2">
      <c r="A152" s="75" t="s">
        <v>84</v>
      </c>
      <c r="B152" s="75"/>
      <c r="E152" s="1"/>
      <c r="F152" s="1"/>
      <c r="G152" s="1"/>
      <c r="H152" s="1"/>
      <c r="I152" s="1"/>
      <c r="J152" s="1"/>
      <c r="P152" s="10"/>
      <c r="Q152" s="10"/>
      <c r="R152" s="11"/>
      <c r="S152" s="10"/>
      <c r="T152" s="10"/>
      <c r="U152" s="10"/>
      <c r="V152" s="10"/>
      <c r="W152" s="10"/>
      <c r="X152" s="10"/>
      <c r="Y152" s="10"/>
      <c r="Z152" s="10"/>
      <c r="AA152" s="10"/>
      <c r="AB152" s="10"/>
      <c r="AC152" s="10"/>
      <c r="AD152" s="10"/>
    </row>
    <row r="153" spans="1:30" s="3" customFormat="1" ht="14.25" customHeight="1" outlineLevel="1" x14ac:dyDescent="0.2">
      <c r="A153" s="75" t="s">
        <v>112</v>
      </c>
      <c r="B153" s="75"/>
      <c r="E153" s="1"/>
      <c r="F153" s="1"/>
      <c r="G153" s="1"/>
      <c r="H153" s="1"/>
      <c r="I153" s="1"/>
      <c r="J153" s="1"/>
      <c r="P153" s="10"/>
      <c r="Q153" s="10"/>
      <c r="R153" s="11"/>
      <c r="S153" s="10"/>
      <c r="T153" s="10"/>
      <c r="U153" s="10"/>
      <c r="V153" s="10"/>
      <c r="W153" s="10"/>
      <c r="X153" s="10"/>
      <c r="Y153" s="10"/>
      <c r="Z153" s="10"/>
      <c r="AA153" s="10"/>
      <c r="AB153" s="10"/>
      <c r="AC153" s="10"/>
      <c r="AD153" s="10"/>
    </row>
    <row r="154" spans="1:30" s="3" customFormat="1" ht="12.75" customHeight="1" outlineLevel="1" x14ac:dyDescent="0.2">
      <c r="A154" s="75" t="s">
        <v>15</v>
      </c>
      <c r="B154" s="75"/>
      <c r="E154" s="1"/>
      <c r="F154" s="1"/>
      <c r="G154" s="1"/>
      <c r="H154" s="1"/>
      <c r="I154" s="1"/>
      <c r="J154" s="1"/>
      <c r="P154" s="10"/>
      <c r="Q154" s="10"/>
      <c r="R154" s="11"/>
      <c r="S154" s="10"/>
      <c r="T154" s="10"/>
      <c r="U154" s="10"/>
      <c r="V154" s="10"/>
      <c r="W154" s="10"/>
      <c r="X154" s="10"/>
      <c r="Y154" s="10"/>
      <c r="Z154" s="10"/>
      <c r="AA154" s="10"/>
      <c r="AB154" s="10"/>
      <c r="AC154" s="10"/>
      <c r="AD154" s="10"/>
    </row>
    <row r="155" spans="1:30" s="3" customFormat="1" ht="12.75" customHeight="1" outlineLevel="1" x14ac:dyDescent="0.2">
      <c r="A155" s="75" t="s">
        <v>36</v>
      </c>
      <c r="B155" s="75"/>
      <c r="E155" s="1"/>
      <c r="F155" s="1"/>
      <c r="G155" s="1"/>
      <c r="H155" s="1"/>
      <c r="I155" s="1"/>
      <c r="J155" s="1"/>
      <c r="P155" s="10"/>
      <c r="Q155" s="10"/>
      <c r="R155" s="11"/>
      <c r="S155" s="10"/>
      <c r="T155" s="10"/>
      <c r="U155" s="10"/>
      <c r="V155" s="10"/>
      <c r="W155" s="10"/>
      <c r="X155" s="10"/>
      <c r="Y155" s="10"/>
      <c r="Z155" s="10"/>
      <c r="AA155" s="10"/>
      <c r="AB155" s="10"/>
      <c r="AC155" s="10"/>
      <c r="AD155" s="10"/>
    </row>
    <row r="156" spans="1:30" s="3" customFormat="1" ht="12.75" customHeight="1" outlineLevel="1" x14ac:dyDescent="0.2">
      <c r="A156" s="75" t="s">
        <v>81</v>
      </c>
      <c r="B156" s="75"/>
      <c r="E156" s="1"/>
      <c r="F156" s="1"/>
      <c r="G156" s="1"/>
      <c r="H156" s="1"/>
      <c r="I156" s="1"/>
      <c r="J156" s="1"/>
      <c r="P156" s="10"/>
      <c r="Q156" s="10"/>
      <c r="R156" s="11"/>
      <c r="S156" s="10"/>
      <c r="T156" s="10"/>
      <c r="U156" s="10"/>
      <c r="V156" s="10"/>
      <c r="W156" s="10"/>
      <c r="X156" s="10"/>
      <c r="Y156" s="10"/>
      <c r="Z156" s="10"/>
      <c r="AA156" s="10"/>
      <c r="AB156" s="10"/>
      <c r="AC156" s="10"/>
      <c r="AD156" s="10"/>
    </row>
    <row r="157" spans="1:30" s="3" customFormat="1" ht="12.75" customHeight="1" outlineLevel="1" x14ac:dyDescent="0.2">
      <c r="A157" s="75" t="s">
        <v>35</v>
      </c>
      <c r="B157" s="75"/>
      <c r="E157" s="1"/>
      <c r="F157" s="1"/>
      <c r="G157" s="1"/>
      <c r="H157" s="1"/>
      <c r="I157" s="1"/>
      <c r="J157" s="1"/>
      <c r="P157" s="10"/>
      <c r="Q157" s="10"/>
      <c r="R157" s="11"/>
      <c r="S157" s="10"/>
      <c r="T157" s="10"/>
      <c r="U157" s="10"/>
      <c r="V157" s="10"/>
      <c r="W157" s="10"/>
      <c r="X157" s="10"/>
      <c r="Y157" s="10"/>
      <c r="Z157" s="10"/>
      <c r="AA157" s="10"/>
      <c r="AB157" s="10"/>
      <c r="AC157" s="10"/>
      <c r="AD157" s="10"/>
    </row>
    <row r="158" spans="1:30" s="3" customFormat="1" ht="12.75" customHeight="1" outlineLevel="1" x14ac:dyDescent="0.2">
      <c r="A158" s="75" t="s">
        <v>109</v>
      </c>
      <c r="B158" s="75"/>
      <c r="E158" s="1"/>
      <c r="F158" s="1"/>
      <c r="G158" s="1"/>
      <c r="H158" s="1"/>
      <c r="I158" s="1"/>
      <c r="J158" s="1"/>
      <c r="P158" s="10"/>
      <c r="Q158" s="10"/>
      <c r="R158" s="11"/>
      <c r="S158" s="10"/>
      <c r="T158" s="10"/>
      <c r="U158" s="10"/>
      <c r="V158" s="10"/>
      <c r="W158" s="10"/>
      <c r="X158" s="10"/>
      <c r="Y158" s="10"/>
      <c r="Z158" s="10"/>
      <c r="AA158" s="10"/>
      <c r="AB158" s="10"/>
      <c r="AC158" s="10"/>
      <c r="AD158" s="10"/>
    </row>
    <row r="159" spans="1:30" s="3" customFormat="1" ht="12.75" customHeight="1" outlineLevel="1" x14ac:dyDescent="0.2">
      <c r="A159" s="75" t="s">
        <v>108</v>
      </c>
      <c r="B159" s="75"/>
      <c r="E159" s="1"/>
      <c r="F159" s="1"/>
      <c r="G159" s="1"/>
      <c r="H159" s="1"/>
      <c r="I159" s="1"/>
      <c r="J159" s="1"/>
      <c r="P159" s="10"/>
      <c r="Q159" s="10"/>
      <c r="R159" s="11"/>
      <c r="S159" s="10"/>
      <c r="T159" s="10"/>
      <c r="U159" s="10"/>
      <c r="V159" s="10"/>
      <c r="W159" s="10"/>
      <c r="X159" s="10"/>
      <c r="Y159" s="10"/>
      <c r="Z159" s="10"/>
      <c r="AA159" s="10"/>
      <c r="AB159" s="10"/>
      <c r="AC159" s="10"/>
      <c r="AD159" s="10"/>
    </row>
    <row r="160" spans="1:30" s="3" customFormat="1" ht="12.75" customHeight="1" outlineLevel="1" x14ac:dyDescent="0.2">
      <c r="A160" s="75" t="s">
        <v>37</v>
      </c>
      <c r="B160" s="75"/>
      <c r="E160" s="1"/>
      <c r="F160" s="1"/>
      <c r="G160" s="1"/>
      <c r="H160" s="1"/>
      <c r="I160" s="1"/>
      <c r="J160" s="1"/>
      <c r="P160" s="10"/>
      <c r="Q160" s="10"/>
      <c r="R160" s="11"/>
      <c r="S160" s="10"/>
      <c r="T160" s="10"/>
      <c r="U160" s="10"/>
      <c r="V160" s="10"/>
      <c r="W160" s="10"/>
      <c r="X160" s="10"/>
      <c r="Y160" s="10"/>
      <c r="Z160" s="10"/>
      <c r="AA160" s="10"/>
      <c r="AB160" s="10"/>
      <c r="AC160" s="10"/>
      <c r="AD160" s="10"/>
    </row>
    <row r="161" spans="1:30" s="3" customFormat="1" ht="12.75" customHeight="1" outlineLevel="1" x14ac:dyDescent="0.2">
      <c r="A161" s="75" t="s">
        <v>82</v>
      </c>
      <c r="B161" s="75"/>
      <c r="E161" s="1"/>
      <c r="F161" s="1"/>
      <c r="G161" s="1"/>
      <c r="H161" s="1"/>
      <c r="I161" s="1"/>
      <c r="J161" s="1"/>
      <c r="P161" s="10"/>
      <c r="Q161" s="10"/>
      <c r="R161" s="11"/>
      <c r="S161" s="10"/>
      <c r="T161" s="10"/>
      <c r="U161" s="10"/>
      <c r="V161" s="10"/>
      <c r="W161" s="10"/>
      <c r="X161" s="10"/>
      <c r="Y161" s="10"/>
      <c r="Z161" s="10"/>
      <c r="AA161" s="10"/>
      <c r="AB161" s="10"/>
      <c r="AC161" s="10"/>
      <c r="AD161" s="10"/>
    </row>
    <row r="162" spans="1:30" s="3" customFormat="1" ht="12.75" customHeight="1" outlineLevel="1" x14ac:dyDescent="0.2">
      <c r="A162" s="75" t="s">
        <v>107</v>
      </c>
      <c r="B162" s="75"/>
      <c r="E162" s="1"/>
      <c r="F162" s="1"/>
      <c r="G162" s="1"/>
      <c r="H162" s="1"/>
      <c r="I162" s="1"/>
      <c r="J162" s="1"/>
      <c r="P162" s="10"/>
      <c r="Q162" s="10"/>
      <c r="R162" s="11"/>
      <c r="S162" s="10"/>
      <c r="T162" s="10"/>
      <c r="U162" s="10"/>
      <c r="V162" s="10"/>
      <c r="W162" s="10"/>
      <c r="X162" s="10"/>
      <c r="Y162" s="10"/>
      <c r="Z162" s="10"/>
      <c r="AA162" s="10"/>
      <c r="AB162" s="10"/>
      <c r="AC162" s="10"/>
      <c r="AD162" s="10"/>
    </row>
    <row r="163" spans="1:30" s="3" customFormat="1" ht="12.75" customHeight="1" outlineLevel="1" x14ac:dyDescent="0.2">
      <c r="A163" s="75" t="s">
        <v>16</v>
      </c>
      <c r="B163" s="75"/>
      <c r="E163" s="1"/>
      <c r="F163" s="1"/>
      <c r="G163" s="1"/>
      <c r="H163" s="1"/>
      <c r="I163" s="1"/>
      <c r="J163" s="1"/>
      <c r="P163" s="10"/>
      <c r="Q163" s="10"/>
      <c r="R163" s="11"/>
      <c r="S163" s="10"/>
      <c r="T163" s="10"/>
      <c r="U163" s="10"/>
      <c r="V163" s="10"/>
      <c r="W163" s="10"/>
      <c r="X163" s="10"/>
      <c r="Y163" s="10"/>
      <c r="Z163" s="10"/>
      <c r="AA163" s="10"/>
      <c r="AB163" s="10"/>
      <c r="AC163" s="10"/>
      <c r="AD163" s="10"/>
    </row>
    <row r="164" spans="1:30" s="3" customFormat="1" ht="12.75" customHeight="1" outlineLevel="1" x14ac:dyDescent="0.2">
      <c r="A164" s="75" t="s">
        <v>75</v>
      </c>
      <c r="B164" s="75"/>
      <c r="E164" s="1"/>
      <c r="F164" s="1"/>
      <c r="G164" s="1"/>
      <c r="H164" s="1"/>
      <c r="I164" s="1"/>
      <c r="J164" s="1"/>
      <c r="P164" s="10"/>
      <c r="Q164" s="10"/>
      <c r="R164" s="11"/>
      <c r="S164" s="10"/>
      <c r="T164" s="10"/>
      <c r="U164" s="10"/>
      <c r="V164" s="10"/>
      <c r="W164" s="10"/>
      <c r="X164" s="10"/>
      <c r="Y164" s="10"/>
      <c r="Z164" s="10"/>
      <c r="AA164" s="10"/>
      <c r="AB164" s="10"/>
      <c r="AC164" s="10"/>
      <c r="AD164" s="10"/>
    </row>
    <row r="165" spans="1:30" s="3" customFormat="1" ht="12.75" customHeight="1" outlineLevel="1" x14ac:dyDescent="0.2">
      <c r="A165" s="75" t="s">
        <v>17</v>
      </c>
      <c r="B165" s="75"/>
      <c r="E165" s="1"/>
      <c r="F165" s="1"/>
      <c r="G165" s="1"/>
      <c r="H165" s="1"/>
      <c r="I165" s="1"/>
      <c r="J165" s="1"/>
      <c r="P165" s="10"/>
      <c r="Q165" s="10"/>
      <c r="R165" s="11"/>
      <c r="S165" s="10"/>
      <c r="T165" s="10"/>
      <c r="U165" s="10"/>
      <c r="V165" s="10"/>
      <c r="W165" s="10"/>
      <c r="X165" s="10"/>
      <c r="Y165" s="10"/>
      <c r="Z165" s="10"/>
      <c r="AA165" s="10"/>
      <c r="AB165" s="10"/>
      <c r="AC165" s="10"/>
      <c r="AD165" s="10"/>
    </row>
    <row r="166" spans="1:30" s="3" customFormat="1" ht="12.75" customHeight="1" outlineLevel="1" x14ac:dyDescent="0.2">
      <c r="A166" s="75" t="s">
        <v>103</v>
      </c>
      <c r="B166" s="75"/>
      <c r="E166" s="1"/>
      <c r="F166" s="1"/>
      <c r="G166" s="1"/>
      <c r="H166" s="1"/>
      <c r="I166" s="1"/>
      <c r="J166" s="1"/>
      <c r="P166" s="10"/>
      <c r="Q166" s="10"/>
      <c r="R166" s="11"/>
      <c r="S166" s="10"/>
      <c r="T166" s="10"/>
      <c r="U166" s="10"/>
      <c r="V166" s="10"/>
      <c r="W166" s="10"/>
      <c r="X166" s="10"/>
      <c r="Y166" s="10"/>
      <c r="Z166" s="10"/>
      <c r="AA166" s="10"/>
      <c r="AB166" s="10"/>
      <c r="AC166" s="10"/>
      <c r="AD166" s="10"/>
    </row>
    <row r="167" spans="1:30" s="3" customFormat="1" ht="12.75" customHeight="1" outlineLevel="1" x14ac:dyDescent="0.2">
      <c r="A167" s="75" t="s">
        <v>105</v>
      </c>
      <c r="B167" s="75"/>
      <c r="E167" s="1"/>
      <c r="F167" s="1"/>
      <c r="G167" s="1"/>
      <c r="H167" s="1"/>
      <c r="I167" s="1"/>
      <c r="J167" s="1"/>
      <c r="P167" s="10"/>
      <c r="Q167" s="10"/>
      <c r="R167" s="11"/>
      <c r="S167" s="10"/>
      <c r="T167" s="10"/>
      <c r="U167" s="10"/>
      <c r="V167" s="10"/>
      <c r="W167" s="10"/>
      <c r="X167" s="10"/>
      <c r="Y167" s="10"/>
      <c r="Z167" s="10"/>
      <c r="AA167" s="10"/>
      <c r="AB167" s="10"/>
      <c r="AC167" s="10"/>
      <c r="AD167" s="10"/>
    </row>
    <row r="168" spans="1:30" s="3" customFormat="1" ht="12.75" customHeight="1" outlineLevel="1" x14ac:dyDescent="0.2">
      <c r="A168" s="75" t="s">
        <v>83</v>
      </c>
      <c r="B168" s="75"/>
      <c r="E168" s="1"/>
      <c r="F168" s="1"/>
      <c r="G168" s="1"/>
      <c r="H168" s="1"/>
      <c r="I168" s="1"/>
      <c r="J168" s="1"/>
      <c r="P168" s="10"/>
      <c r="Q168" s="10"/>
      <c r="R168" s="11"/>
      <c r="S168" s="10"/>
      <c r="T168" s="10"/>
      <c r="U168" s="10"/>
      <c r="V168" s="10"/>
      <c r="W168" s="10"/>
      <c r="X168" s="10"/>
      <c r="Y168" s="10"/>
      <c r="Z168" s="10"/>
      <c r="AA168" s="10"/>
      <c r="AB168" s="10"/>
      <c r="AC168" s="10"/>
      <c r="AD168" s="10"/>
    </row>
    <row r="169" spans="1:30" s="3" customFormat="1" ht="12.75" customHeight="1" outlineLevel="1" x14ac:dyDescent="0.2">
      <c r="A169" s="75" t="s">
        <v>110</v>
      </c>
      <c r="B169" s="75"/>
      <c r="E169" s="1"/>
      <c r="F169" s="1"/>
      <c r="G169" s="1"/>
      <c r="H169" s="1"/>
      <c r="I169" s="1"/>
      <c r="J169" s="1"/>
      <c r="P169" s="10"/>
      <c r="Q169" s="10"/>
      <c r="R169" s="11"/>
      <c r="S169" s="10"/>
      <c r="T169" s="10"/>
      <c r="U169" s="10"/>
      <c r="V169" s="10"/>
      <c r="W169" s="10"/>
      <c r="X169" s="10"/>
      <c r="Y169" s="10"/>
      <c r="Z169" s="10"/>
      <c r="AA169" s="10"/>
      <c r="AB169" s="10"/>
      <c r="AC169" s="10"/>
      <c r="AD169" s="10"/>
    </row>
    <row r="170" spans="1:30" s="3" customFormat="1" ht="12.75" customHeight="1" outlineLevel="1" x14ac:dyDescent="0.2">
      <c r="A170" s="75" t="s">
        <v>76</v>
      </c>
      <c r="B170" s="75"/>
      <c r="E170" s="1"/>
      <c r="F170" s="1"/>
      <c r="G170" s="1"/>
      <c r="H170" s="1"/>
      <c r="I170" s="1"/>
      <c r="J170" s="1"/>
      <c r="P170" s="10"/>
      <c r="Q170" s="10"/>
      <c r="R170" s="11"/>
      <c r="S170" s="10"/>
      <c r="T170" s="10"/>
      <c r="U170" s="10"/>
      <c r="V170" s="10"/>
      <c r="W170" s="10"/>
      <c r="X170" s="10"/>
      <c r="Y170" s="10"/>
      <c r="Z170" s="10"/>
      <c r="AA170" s="10"/>
      <c r="AB170" s="10"/>
      <c r="AC170" s="10"/>
      <c r="AD170" s="10"/>
    </row>
    <row r="171" spans="1:30" s="3" customFormat="1" ht="12.75" customHeight="1" outlineLevel="1" x14ac:dyDescent="0.2">
      <c r="A171" s="75" t="s">
        <v>85</v>
      </c>
      <c r="B171" s="75"/>
      <c r="E171" s="1"/>
      <c r="F171" s="1"/>
      <c r="G171" s="1"/>
      <c r="H171" s="1"/>
      <c r="I171" s="1"/>
      <c r="J171" s="1"/>
      <c r="P171" s="10"/>
      <c r="Q171" s="10"/>
      <c r="R171" s="11"/>
      <c r="S171" s="10"/>
      <c r="T171" s="10"/>
      <c r="U171" s="10"/>
      <c r="V171" s="10"/>
      <c r="W171" s="10"/>
      <c r="X171" s="10"/>
      <c r="Y171" s="10"/>
      <c r="Z171" s="10"/>
      <c r="AA171" s="10"/>
      <c r="AB171" s="10"/>
      <c r="AC171" s="10"/>
      <c r="AD171" s="10"/>
    </row>
    <row r="172" spans="1:30" s="3" customFormat="1" ht="12.75" customHeight="1" outlineLevel="1" x14ac:dyDescent="0.2">
      <c r="A172" s="75" t="s">
        <v>38</v>
      </c>
      <c r="B172" s="75"/>
      <c r="E172" s="1"/>
      <c r="F172" s="1"/>
      <c r="G172" s="1"/>
      <c r="H172" s="1"/>
      <c r="I172" s="1"/>
      <c r="J172" s="1"/>
      <c r="P172" s="10"/>
      <c r="Q172" s="10"/>
      <c r="R172" s="11"/>
      <c r="S172" s="10"/>
      <c r="T172" s="10"/>
      <c r="U172" s="10"/>
      <c r="V172" s="10"/>
      <c r="W172" s="10"/>
      <c r="X172" s="10"/>
      <c r="Y172" s="10"/>
      <c r="Z172" s="10"/>
      <c r="AA172" s="10"/>
      <c r="AB172" s="10"/>
      <c r="AC172" s="10"/>
      <c r="AD172" s="10"/>
    </row>
    <row r="173" spans="1:30" s="3" customFormat="1" ht="12.75" customHeight="1" outlineLevel="1" x14ac:dyDescent="0.2">
      <c r="A173" s="75" t="s">
        <v>66</v>
      </c>
      <c r="B173" s="75"/>
      <c r="E173" s="1"/>
      <c r="F173" s="1"/>
      <c r="G173" s="1"/>
      <c r="H173" s="1"/>
      <c r="I173" s="1"/>
      <c r="J173" s="1"/>
      <c r="P173" s="10"/>
      <c r="Q173" s="10"/>
      <c r="R173" s="11"/>
      <c r="S173" s="10"/>
      <c r="T173" s="10"/>
      <c r="U173" s="10"/>
      <c r="V173" s="10"/>
      <c r="W173" s="10"/>
      <c r="X173" s="10"/>
      <c r="Y173" s="10"/>
      <c r="Z173" s="10"/>
      <c r="AA173" s="10"/>
      <c r="AB173" s="10"/>
      <c r="AC173" s="10"/>
      <c r="AD173" s="10"/>
    </row>
    <row r="174" spans="1:30" s="3" customFormat="1" ht="12.75" customHeight="1" outlineLevel="1" x14ac:dyDescent="0.2">
      <c r="A174" s="75" t="s">
        <v>19</v>
      </c>
      <c r="B174" s="75"/>
      <c r="E174" s="1"/>
      <c r="F174" s="1"/>
      <c r="G174" s="1"/>
      <c r="H174" s="1"/>
      <c r="I174" s="1"/>
      <c r="J174" s="1"/>
      <c r="P174" s="10"/>
      <c r="Q174" s="10"/>
      <c r="R174" s="11"/>
      <c r="S174" s="10"/>
      <c r="T174" s="10"/>
      <c r="U174" s="10"/>
      <c r="V174" s="10"/>
      <c r="W174" s="10"/>
      <c r="X174" s="10"/>
      <c r="Y174" s="10"/>
      <c r="Z174" s="10"/>
      <c r="AA174" s="10"/>
      <c r="AB174" s="10"/>
      <c r="AC174" s="10"/>
      <c r="AD174" s="10"/>
    </row>
    <row r="175" spans="1:30" s="3" customFormat="1" ht="12.75" customHeight="1" outlineLevel="1" x14ac:dyDescent="0.2">
      <c r="A175" s="75" t="s">
        <v>18</v>
      </c>
      <c r="B175" s="75"/>
      <c r="E175" s="1"/>
      <c r="F175" s="1"/>
      <c r="G175" s="1"/>
      <c r="H175" s="1"/>
      <c r="I175" s="1"/>
      <c r="J175" s="1"/>
      <c r="P175" s="10"/>
      <c r="Q175" s="10"/>
      <c r="R175" s="11"/>
      <c r="S175" s="10"/>
      <c r="T175" s="10"/>
      <c r="U175" s="10"/>
      <c r="V175" s="10"/>
      <c r="W175" s="10"/>
      <c r="X175" s="10"/>
      <c r="Y175" s="10"/>
      <c r="Z175" s="10"/>
      <c r="AA175" s="10"/>
      <c r="AB175" s="10"/>
      <c r="AC175" s="10"/>
      <c r="AD175" s="10"/>
    </row>
    <row r="176" spans="1:30" ht="12.75" customHeight="1" outlineLevel="1" x14ac:dyDescent="0.2">
      <c r="A176" s="75" t="s">
        <v>104</v>
      </c>
      <c r="B176" s="75"/>
    </row>
    <row r="177" spans="1:15" ht="12.75" customHeight="1" outlineLevel="1" x14ac:dyDescent="0.2">
      <c r="A177" s="75" t="s">
        <v>111</v>
      </c>
      <c r="B177" s="75"/>
    </row>
    <row r="178" spans="1:15" ht="12.75" customHeight="1" outlineLevel="1" x14ac:dyDescent="0.2">
      <c r="A178" s="75" t="s">
        <v>54</v>
      </c>
      <c r="B178" s="75"/>
    </row>
    <row r="179" spans="1:15" ht="12.75" customHeight="1" outlineLevel="1" x14ac:dyDescent="0.2">
      <c r="A179" s="75"/>
      <c r="B179" s="75"/>
    </row>
    <row r="180" spans="1:15" ht="12.75" customHeight="1" outlineLevel="1" x14ac:dyDescent="0.2">
      <c r="A180" s="75"/>
      <c r="B180" s="75"/>
      <c r="C180" s="333"/>
    </row>
    <row r="181" spans="1:15" ht="12.75" customHeight="1" outlineLevel="1" x14ac:dyDescent="0.2">
      <c r="A181" s="17" t="s">
        <v>53</v>
      </c>
      <c r="B181" s="10"/>
      <c r="C181" s="17" t="s">
        <v>91</v>
      </c>
      <c r="D181" s="334">
        <v>59946.23</v>
      </c>
      <c r="E181" s="187"/>
      <c r="F181" s="187"/>
      <c r="G181" s="187"/>
      <c r="H181" s="187"/>
      <c r="I181" s="187"/>
      <c r="J181" s="187"/>
      <c r="K181" s="10"/>
      <c r="L181" s="10"/>
      <c r="M181" s="10"/>
      <c r="N181" s="10"/>
      <c r="O181" s="10"/>
    </row>
    <row r="182" spans="1:15" ht="12.75" customHeight="1" outlineLevel="1" x14ac:dyDescent="0.2">
      <c r="A182" s="17" t="s">
        <v>92</v>
      </c>
      <c r="B182" s="10"/>
      <c r="C182" s="17" t="s">
        <v>93</v>
      </c>
      <c r="D182" s="334">
        <v>74803.039999999994</v>
      </c>
      <c r="E182" s="187"/>
      <c r="F182" s="187"/>
      <c r="G182" s="187"/>
      <c r="H182" s="187"/>
      <c r="I182" s="187"/>
      <c r="J182" s="187"/>
      <c r="K182" s="10"/>
      <c r="L182" s="10"/>
      <c r="M182" s="10"/>
      <c r="N182" s="10"/>
      <c r="O182" s="10"/>
    </row>
    <row r="183" spans="1:15" ht="12.75" customHeight="1" outlineLevel="1" x14ac:dyDescent="0.2">
      <c r="A183" s="17" t="s">
        <v>94</v>
      </c>
      <c r="B183" s="10"/>
      <c r="C183" s="17" t="s">
        <v>95</v>
      </c>
      <c r="D183" s="334">
        <v>97143.43</v>
      </c>
      <c r="E183" s="187"/>
      <c r="F183" s="187"/>
      <c r="G183" s="187"/>
      <c r="H183" s="187"/>
      <c r="I183" s="187"/>
      <c r="J183" s="187"/>
      <c r="K183" s="10"/>
      <c r="L183" s="10"/>
      <c r="M183" s="10"/>
      <c r="N183" s="10"/>
      <c r="O183" s="10"/>
    </row>
    <row r="184" spans="1:15" ht="12.75" customHeight="1" outlineLevel="1" x14ac:dyDescent="0.2">
      <c r="A184" s="17" t="s">
        <v>74</v>
      </c>
      <c r="B184" s="10"/>
      <c r="C184" s="17" t="s">
        <v>74</v>
      </c>
      <c r="D184" s="334">
        <v>114624.31</v>
      </c>
      <c r="E184" s="187"/>
      <c r="F184" s="187"/>
      <c r="G184" s="187"/>
      <c r="H184" s="187"/>
      <c r="I184" s="187"/>
      <c r="J184" s="187"/>
      <c r="K184" s="10"/>
      <c r="L184" s="10"/>
      <c r="M184" s="10"/>
      <c r="N184" s="10"/>
      <c r="O184" s="10"/>
    </row>
    <row r="185" spans="1:15" ht="12.75" customHeight="1" outlineLevel="1" x14ac:dyDescent="0.2">
      <c r="A185" s="17" t="s">
        <v>95</v>
      </c>
      <c r="B185" s="10"/>
      <c r="C185" s="17" t="s">
        <v>53</v>
      </c>
      <c r="D185" s="185">
        <v>0</v>
      </c>
      <c r="E185" s="187"/>
      <c r="F185" s="187"/>
      <c r="G185" s="187"/>
      <c r="H185" s="187"/>
      <c r="I185" s="187"/>
      <c r="J185" s="187"/>
      <c r="K185" s="10"/>
      <c r="L185" s="10"/>
      <c r="M185" s="10"/>
      <c r="N185" s="10"/>
      <c r="O185" s="10"/>
    </row>
    <row r="186" spans="1:15" ht="12.75" customHeight="1" outlineLevel="1" x14ac:dyDescent="0.2">
      <c r="A186" s="17" t="s">
        <v>93</v>
      </c>
      <c r="B186" s="10"/>
      <c r="C186" s="80" t="s">
        <v>54</v>
      </c>
      <c r="D186" s="185">
        <v>30000</v>
      </c>
      <c r="E186" s="187"/>
      <c r="F186" s="187"/>
      <c r="G186" s="187"/>
      <c r="H186" s="187"/>
      <c r="I186" s="187"/>
      <c r="J186" s="187"/>
      <c r="K186" s="10"/>
      <c r="L186" s="10"/>
      <c r="M186" s="10"/>
      <c r="N186" s="10"/>
      <c r="O186" s="10"/>
    </row>
    <row r="187" spans="1:15" ht="12.75" customHeight="1" outlineLevel="1" x14ac:dyDescent="0.2">
      <c r="A187" s="17" t="s">
        <v>91</v>
      </c>
      <c r="B187" s="10"/>
      <c r="C187" s="17" t="s">
        <v>46</v>
      </c>
      <c r="D187" s="334">
        <v>51435.5</v>
      </c>
      <c r="E187" s="187"/>
      <c r="F187" s="187"/>
      <c r="G187" s="187"/>
      <c r="H187" s="187"/>
      <c r="I187" s="187"/>
      <c r="J187" s="187"/>
      <c r="K187" s="10"/>
      <c r="L187" s="10"/>
      <c r="M187" s="10"/>
      <c r="N187" s="10"/>
      <c r="O187" s="10"/>
    </row>
    <row r="188" spans="1:15" ht="12.75" customHeight="1" outlineLevel="1" x14ac:dyDescent="0.2">
      <c r="A188" s="17" t="s">
        <v>46</v>
      </c>
      <c r="B188" s="10"/>
      <c r="C188" s="17" t="s">
        <v>92</v>
      </c>
      <c r="D188" s="334">
        <v>159763.70000000001</v>
      </c>
      <c r="E188" s="187"/>
      <c r="F188" s="187"/>
      <c r="G188" s="187"/>
      <c r="H188" s="187"/>
      <c r="I188" s="187"/>
      <c r="J188" s="187"/>
      <c r="K188" s="10"/>
      <c r="L188" s="10"/>
      <c r="M188" s="10"/>
      <c r="N188" s="10"/>
      <c r="O188" s="10"/>
    </row>
    <row r="189" spans="1:15" ht="12.75" customHeight="1" outlineLevel="1" x14ac:dyDescent="0.2">
      <c r="A189" s="80" t="s">
        <v>54</v>
      </c>
      <c r="B189" s="10"/>
      <c r="C189" s="17" t="s">
        <v>94</v>
      </c>
      <c r="D189" s="334">
        <v>136203.98000000001</v>
      </c>
      <c r="E189" s="187"/>
      <c r="F189" s="187"/>
      <c r="G189" s="187"/>
      <c r="H189" s="187"/>
      <c r="I189" s="187"/>
      <c r="J189" s="187"/>
      <c r="K189" s="10"/>
      <c r="L189" s="10"/>
      <c r="M189" s="10"/>
      <c r="N189" s="10"/>
      <c r="O189" s="10"/>
    </row>
    <row r="190" spans="1:15" ht="12.75" customHeight="1" outlineLevel="1" x14ac:dyDescent="0.2">
      <c r="A190" s="17"/>
      <c r="B190" s="17"/>
      <c r="C190" s="186"/>
      <c r="D190" s="10"/>
      <c r="E190" s="187"/>
      <c r="F190" s="187"/>
      <c r="G190" s="187"/>
      <c r="H190" s="187"/>
      <c r="I190" s="187"/>
      <c r="J190" s="187"/>
      <c r="K190" s="10"/>
      <c r="L190" s="10"/>
      <c r="M190" s="10"/>
      <c r="N190" s="10"/>
      <c r="O190" s="10"/>
    </row>
    <row r="191" spans="1:15" ht="12.75" customHeight="1" outlineLevel="1" x14ac:dyDescent="0.2">
      <c r="A191" s="10"/>
      <c r="B191" s="17"/>
      <c r="C191" s="10"/>
      <c r="D191" s="10"/>
      <c r="E191" s="187"/>
      <c r="F191" s="187"/>
      <c r="G191" s="187"/>
      <c r="H191" s="187"/>
      <c r="I191" s="187"/>
      <c r="J191" s="187"/>
      <c r="K191" s="10"/>
      <c r="L191" s="10"/>
      <c r="M191" s="10"/>
      <c r="N191" s="10"/>
      <c r="O191" s="10"/>
    </row>
    <row r="192" spans="1:15" ht="12.75" customHeight="1" outlineLevel="1" x14ac:dyDescent="0.2">
      <c r="A192" s="17" t="s">
        <v>53</v>
      </c>
      <c r="B192" s="10"/>
      <c r="C192" s="17" t="s">
        <v>53</v>
      </c>
      <c r="D192" s="186">
        <v>0</v>
      </c>
      <c r="E192" s="187"/>
      <c r="F192" s="187"/>
      <c r="G192" s="187"/>
      <c r="H192" s="187"/>
      <c r="I192" s="10"/>
      <c r="J192" s="10"/>
      <c r="K192" s="10"/>
      <c r="L192" s="10"/>
      <c r="M192" s="10"/>
      <c r="N192" s="10"/>
      <c r="O192" s="10"/>
    </row>
    <row r="193" spans="1:15" ht="12.75" customHeight="1" outlineLevel="1" x14ac:dyDescent="0.2">
      <c r="A193" s="17" t="s">
        <v>42</v>
      </c>
      <c r="B193" s="10"/>
      <c r="C193" s="17" t="s">
        <v>96</v>
      </c>
      <c r="D193" s="186">
        <f>D181</f>
        <v>59946.23</v>
      </c>
      <c r="E193" s="187"/>
      <c r="F193" s="187"/>
      <c r="G193" s="187"/>
      <c r="H193" s="187"/>
      <c r="I193" s="10"/>
      <c r="J193" s="10"/>
      <c r="K193" s="10"/>
      <c r="L193" s="10"/>
      <c r="M193" s="10"/>
      <c r="N193" s="10"/>
      <c r="O193" s="10"/>
    </row>
    <row r="194" spans="1:15" ht="12.75" customHeight="1" outlineLevel="1" x14ac:dyDescent="0.2">
      <c r="A194" s="17" t="s">
        <v>97</v>
      </c>
      <c r="B194" s="10"/>
      <c r="C194" s="17" t="s">
        <v>98</v>
      </c>
      <c r="D194" s="186">
        <f>D182</f>
        <v>74803.039999999994</v>
      </c>
      <c r="E194" s="187"/>
      <c r="F194" s="187"/>
      <c r="G194" s="187"/>
      <c r="H194" s="187"/>
      <c r="I194" s="10"/>
      <c r="J194" s="10"/>
      <c r="K194" s="10"/>
      <c r="L194" s="10"/>
      <c r="M194" s="10"/>
      <c r="N194" s="10"/>
      <c r="O194" s="10"/>
    </row>
    <row r="195" spans="1:15" ht="12.75" customHeight="1" outlineLevel="1" x14ac:dyDescent="0.2">
      <c r="A195" s="17" t="s">
        <v>99</v>
      </c>
      <c r="B195" s="10"/>
      <c r="C195" s="17" t="s">
        <v>100</v>
      </c>
      <c r="D195" s="186">
        <f>D183</f>
        <v>97143.43</v>
      </c>
      <c r="E195" s="187"/>
      <c r="F195" s="187"/>
      <c r="G195" s="187"/>
      <c r="H195" s="187"/>
      <c r="I195" s="10"/>
      <c r="J195" s="10"/>
      <c r="K195" s="10"/>
      <c r="L195" s="10"/>
      <c r="M195" s="10"/>
      <c r="N195" s="10"/>
      <c r="O195" s="10"/>
    </row>
    <row r="196" spans="1:15" ht="12.75" customHeight="1" outlineLevel="1" x14ac:dyDescent="0.2">
      <c r="A196" s="17" t="s">
        <v>100</v>
      </c>
      <c r="B196" s="10"/>
      <c r="C196" s="80" t="s">
        <v>54</v>
      </c>
      <c r="D196" s="186">
        <f>D187</f>
        <v>51435.5</v>
      </c>
      <c r="E196" s="187"/>
      <c r="F196" s="187"/>
      <c r="G196" s="187"/>
      <c r="H196" s="187"/>
      <c r="I196" s="10"/>
      <c r="J196" s="10"/>
      <c r="K196" s="10"/>
      <c r="L196" s="10"/>
      <c r="M196" s="10"/>
      <c r="N196" s="10"/>
      <c r="O196" s="10"/>
    </row>
    <row r="197" spans="1:15" ht="12.75" customHeight="1" outlineLevel="1" x14ac:dyDescent="0.2">
      <c r="A197" s="17" t="s">
        <v>98</v>
      </c>
      <c r="B197" s="10"/>
      <c r="C197" s="17" t="s">
        <v>42</v>
      </c>
      <c r="D197" s="186">
        <f>D188</f>
        <v>159763.70000000001</v>
      </c>
      <c r="E197" s="187"/>
      <c r="F197" s="187"/>
      <c r="G197" s="187"/>
      <c r="H197" s="187"/>
      <c r="I197" s="10"/>
      <c r="J197" s="10"/>
      <c r="K197" s="10"/>
      <c r="L197" s="10"/>
      <c r="M197" s="10"/>
      <c r="N197" s="10"/>
      <c r="O197" s="10"/>
    </row>
    <row r="198" spans="1:15" ht="12.75" customHeight="1" outlineLevel="1" x14ac:dyDescent="0.2">
      <c r="A198" s="17" t="s">
        <v>96</v>
      </c>
      <c r="B198" s="10"/>
      <c r="C198" s="17" t="s">
        <v>99</v>
      </c>
      <c r="D198" s="186">
        <f>D184</f>
        <v>114624.31</v>
      </c>
      <c r="E198" s="187"/>
      <c r="F198" s="187"/>
      <c r="G198" s="187"/>
      <c r="H198" s="187"/>
      <c r="I198" s="10"/>
      <c r="J198" s="10"/>
      <c r="K198" s="10"/>
      <c r="L198" s="10"/>
      <c r="M198" s="10"/>
      <c r="N198" s="10"/>
      <c r="O198" s="10"/>
    </row>
    <row r="199" spans="1:15" ht="12.75" customHeight="1" outlineLevel="1" x14ac:dyDescent="0.2">
      <c r="A199" s="80" t="s">
        <v>54</v>
      </c>
      <c r="B199" s="10"/>
      <c r="C199" s="17" t="s">
        <v>97</v>
      </c>
      <c r="D199" s="186">
        <f>D189</f>
        <v>136203.98000000001</v>
      </c>
      <c r="E199" s="187"/>
      <c r="F199" s="187"/>
      <c r="G199" s="187"/>
      <c r="H199" s="187"/>
      <c r="I199" s="10"/>
      <c r="J199" s="10"/>
      <c r="K199" s="10"/>
      <c r="L199" s="10"/>
      <c r="M199" s="10"/>
      <c r="N199" s="10"/>
      <c r="O199" s="10"/>
    </row>
    <row r="200" spans="1:15" ht="12.75" customHeight="1" outlineLevel="1" x14ac:dyDescent="0.2">
      <c r="A200" s="10"/>
      <c r="B200" s="10"/>
      <c r="C200" s="10"/>
      <c r="D200" s="10"/>
      <c r="E200" s="187"/>
      <c r="F200" s="187"/>
      <c r="G200" s="187"/>
      <c r="H200" s="187"/>
      <c r="I200" s="187"/>
      <c r="J200" s="187"/>
      <c r="K200" s="10"/>
      <c r="L200" s="10"/>
      <c r="M200" s="10"/>
      <c r="N200" s="10"/>
      <c r="O200" s="10"/>
    </row>
    <row r="201" spans="1:15" ht="12.75" customHeight="1" outlineLevel="1" x14ac:dyDescent="0.2">
      <c r="A201" s="17" t="s">
        <v>53</v>
      </c>
      <c r="B201" s="10"/>
      <c r="C201" s="10"/>
      <c r="D201" s="10"/>
      <c r="E201" s="187"/>
      <c r="F201" s="187"/>
      <c r="G201" s="187"/>
      <c r="H201" s="187"/>
      <c r="I201" s="187"/>
      <c r="J201" s="187"/>
      <c r="K201" s="10"/>
      <c r="L201" s="10"/>
      <c r="M201" s="10"/>
      <c r="N201" s="10"/>
      <c r="O201" s="10"/>
    </row>
    <row r="202" spans="1:15" ht="12.75" customHeight="1" outlineLevel="1" x14ac:dyDescent="0.2">
      <c r="A202" s="74" t="s">
        <v>43</v>
      </c>
      <c r="B202" s="10"/>
      <c r="C202" s="10"/>
      <c r="D202" s="10"/>
      <c r="E202" s="187"/>
      <c r="F202" s="187"/>
      <c r="G202" s="187"/>
      <c r="H202" s="187"/>
      <c r="I202" s="187"/>
      <c r="J202" s="187"/>
      <c r="K202" s="10"/>
      <c r="L202" s="10"/>
      <c r="M202" s="10"/>
      <c r="N202" s="10"/>
      <c r="O202" s="10"/>
    </row>
    <row r="203" spans="1:15" ht="12.75" customHeight="1" outlineLevel="1" x14ac:dyDescent="0.2">
      <c r="A203" s="74" t="s">
        <v>55</v>
      </c>
      <c r="B203" s="10"/>
      <c r="C203" s="10"/>
      <c r="D203" s="10"/>
      <c r="E203" s="187"/>
      <c r="F203" s="187"/>
      <c r="G203" s="187"/>
      <c r="H203" s="187"/>
      <c r="I203" s="187"/>
      <c r="J203" s="187"/>
      <c r="K203" s="10"/>
      <c r="L203" s="10"/>
      <c r="M203" s="10"/>
      <c r="N203" s="10"/>
      <c r="O203" s="10"/>
    </row>
    <row r="204" spans="1:15" ht="12.75" customHeight="1" outlineLevel="1" x14ac:dyDescent="0.2">
      <c r="A204" s="74" t="s">
        <v>89</v>
      </c>
      <c r="B204" s="10"/>
      <c r="C204" s="10"/>
      <c r="D204" s="10"/>
      <c r="E204" s="187"/>
      <c r="F204" s="187"/>
      <c r="G204" s="187"/>
      <c r="H204" s="187"/>
      <c r="I204" s="187"/>
      <c r="J204" s="187"/>
      <c r="K204" s="10"/>
      <c r="L204" s="10"/>
      <c r="M204" s="10"/>
      <c r="N204" s="10"/>
      <c r="O204" s="10"/>
    </row>
    <row r="205" spans="1:15" ht="12.75" customHeight="1" outlineLevel="1" x14ac:dyDescent="0.2">
      <c r="A205" s="74" t="s">
        <v>56</v>
      </c>
      <c r="B205" s="10"/>
      <c r="C205" s="10"/>
      <c r="D205" s="10"/>
      <c r="E205" s="187"/>
      <c r="F205" s="187"/>
      <c r="G205" s="187"/>
      <c r="H205" s="187"/>
      <c r="I205" s="187"/>
      <c r="J205" s="187"/>
      <c r="K205" s="10"/>
      <c r="L205" s="10"/>
      <c r="M205" s="10"/>
      <c r="N205" s="10"/>
      <c r="O205" s="10"/>
    </row>
    <row r="206" spans="1:15" ht="12.75" customHeight="1" outlineLevel="1" x14ac:dyDescent="0.2">
      <c r="A206" s="74" t="s">
        <v>57</v>
      </c>
      <c r="B206" s="10"/>
      <c r="C206" s="10"/>
      <c r="D206" s="10"/>
      <c r="E206" s="187"/>
      <c r="F206" s="187"/>
      <c r="G206" s="187"/>
      <c r="H206" s="187"/>
      <c r="I206" s="187"/>
      <c r="J206" s="187"/>
      <c r="K206" s="10"/>
      <c r="L206" s="10"/>
      <c r="M206" s="10"/>
      <c r="N206" s="10"/>
      <c r="O206" s="10"/>
    </row>
    <row r="207" spans="1:15" ht="12.75" customHeight="1" outlineLevel="1" x14ac:dyDescent="0.2">
      <c r="A207" s="74" t="s">
        <v>54</v>
      </c>
      <c r="B207" s="10"/>
      <c r="C207" s="10"/>
      <c r="D207" s="10"/>
      <c r="E207" s="187"/>
      <c r="F207" s="187"/>
      <c r="G207" s="187"/>
      <c r="H207" s="187"/>
      <c r="I207" s="187"/>
      <c r="J207" s="187"/>
      <c r="K207" s="10"/>
      <c r="L207" s="10"/>
      <c r="M207" s="10"/>
      <c r="N207" s="10"/>
      <c r="O207" s="10"/>
    </row>
    <row r="208" spans="1:15" ht="12.75" customHeight="1" x14ac:dyDescent="0.2">
      <c r="A208" s="10"/>
      <c r="B208" s="10"/>
      <c r="C208" s="10"/>
      <c r="D208" s="10"/>
      <c r="E208" s="187"/>
      <c r="F208" s="187"/>
      <c r="G208" s="187"/>
      <c r="H208" s="187"/>
      <c r="I208" s="187"/>
      <c r="J208" s="187"/>
      <c r="K208" s="10"/>
      <c r="L208" s="10"/>
      <c r="M208" s="10"/>
      <c r="N208" s="10"/>
      <c r="O208" s="10"/>
    </row>
    <row r="209" spans="1:15" ht="12.75" customHeight="1" x14ac:dyDescent="0.2">
      <c r="A209" s="10"/>
      <c r="B209" s="10"/>
      <c r="C209" s="10"/>
      <c r="D209" s="10"/>
      <c r="E209" s="187"/>
      <c r="F209" s="187"/>
      <c r="G209" s="187"/>
      <c r="H209" s="187"/>
      <c r="I209" s="187"/>
      <c r="J209" s="187"/>
      <c r="K209" s="10"/>
      <c r="L209" s="10"/>
      <c r="M209" s="10"/>
      <c r="N209" s="10"/>
      <c r="O209" s="10"/>
    </row>
    <row r="210" spans="1:15" ht="12.75" customHeight="1" x14ac:dyDescent="0.2"/>
    <row r="211" spans="1:15" ht="12.75" customHeight="1" x14ac:dyDescent="0.2"/>
  </sheetData>
  <sheetProtection formatCells="0" formatColumns="0" formatRows="0" insertColumns="0" insertRows="0"/>
  <dataConsolidate/>
  <mergeCells count="12">
    <mergeCell ref="A35:C36"/>
    <mergeCell ref="D35:D36"/>
    <mergeCell ref="S35:T36"/>
    <mergeCell ref="U35:AA35"/>
    <mergeCell ref="A4:S4"/>
    <mergeCell ref="H6:K6"/>
    <mergeCell ref="H7:K7"/>
    <mergeCell ref="A9:B10"/>
    <mergeCell ref="C9:C10"/>
    <mergeCell ref="D9:D10"/>
    <mergeCell ref="E9:J9"/>
    <mergeCell ref="L9:Q9"/>
  </mergeCells>
  <dataValidations count="6">
    <dataValidation type="list" allowBlank="1" showInputMessage="1" showErrorMessage="1" sqref="D24" xr:uid="{00000000-0002-0000-0200-000000000000}">
      <formula1>$A$104:$A$119</formula1>
    </dataValidation>
    <dataValidation type="list" allowBlank="1" showInputMessage="1" sqref="B24" xr:uid="{00000000-0002-0000-0200-000001000000}">
      <formula1>$C$181:$C$189</formula1>
    </dataValidation>
    <dataValidation type="list" allowBlank="1" showInputMessage="1" showErrorMessage="1" sqref="D12:D23" xr:uid="{00000000-0002-0000-0200-000002000000}">
      <formula1>$A$104:$A$118</formula1>
    </dataValidation>
    <dataValidation type="list" allowBlank="1" showInputMessage="1" sqref="B12:B23 B25:B30" xr:uid="{00000000-0002-0000-0200-000003000000}">
      <formula1>$A$181:$A$189</formula1>
    </dataValidation>
    <dataValidation type="list" allowBlank="1" showInputMessage="1" showErrorMessage="1" sqref="D54:D60" xr:uid="{00000000-0002-0000-0200-000004000000}">
      <formula1>$A$147:$A$178</formula1>
    </dataValidation>
    <dataValidation type="list" allowBlank="1" showInputMessage="1" showErrorMessage="1" sqref="B54:B60" xr:uid="{00000000-0002-0000-0200-000005000000}">
      <formula1>$A$201:$A$207</formula1>
    </dataValidation>
  </dataValidations>
  <pageMargins left="0.23622047244094491" right="0.23622047244094491" top="0.74803149606299213" bottom="0.74803149606299213" header="0.31496062992125984" footer="0.31496062992125984"/>
  <pageSetup paperSize="9" scale="49" orientation="landscape" cellComments="asDisplayed"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M91"/>
  <sheetViews>
    <sheetView workbookViewId="0">
      <selection activeCell="J50" sqref="J50"/>
    </sheetView>
  </sheetViews>
  <sheetFormatPr defaultRowHeight="12.75" x14ac:dyDescent="0.2"/>
  <cols>
    <col min="1" max="1" width="40.7109375" customWidth="1"/>
    <col min="3" max="3" width="10.42578125" bestFit="1" customWidth="1"/>
    <col min="4" max="6" width="11.42578125" bestFit="1" customWidth="1"/>
    <col min="7" max="7" width="9.42578125" bestFit="1" customWidth="1"/>
    <col min="8" max="8" width="9.42578125" customWidth="1"/>
    <col min="9" max="9" width="12.85546875" bestFit="1" customWidth="1"/>
    <col min="12" max="13" width="15" customWidth="1"/>
  </cols>
  <sheetData>
    <row r="1" spans="1:13" ht="20.25" x14ac:dyDescent="0.3">
      <c r="A1" s="400" t="s">
        <v>4</v>
      </c>
      <c r="B1" s="400"/>
      <c r="C1" s="400"/>
      <c r="D1" s="400"/>
      <c r="E1" s="400"/>
      <c r="F1" s="400"/>
      <c r="G1" s="400"/>
      <c r="H1" s="245"/>
      <c r="I1" s="69"/>
    </row>
    <row r="3" spans="1:13" ht="15.75" x14ac:dyDescent="0.25">
      <c r="A3" s="401" t="s">
        <v>11</v>
      </c>
      <c r="B3" s="401"/>
      <c r="C3" s="401"/>
      <c r="D3" s="401"/>
      <c r="E3" s="401"/>
      <c r="F3" s="401"/>
      <c r="G3" s="401"/>
      <c r="H3" s="246"/>
      <c r="I3" s="70"/>
    </row>
    <row r="5" spans="1:13" ht="15.75" x14ac:dyDescent="0.25">
      <c r="L5" s="401" t="s">
        <v>8</v>
      </c>
      <c r="M5" s="401"/>
    </row>
    <row r="6" spans="1:13" ht="15.75" x14ac:dyDescent="0.25">
      <c r="A6" s="25" t="s">
        <v>7</v>
      </c>
      <c r="B6" s="26"/>
      <c r="C6" s="27">
        <f>budgetsheet!U6</f>
        <v>2023</v>
      </c>
      <c r="D6" s="27">
        <f>budgetsheet!V6</f>
        <v>2024</v>
      </c>
      <c r="E6" s="27">
        <f>budgetsheet!W6</f>
        <v>2025</v>
      </c>
      <c r="F6" s="27">
        <f>budgetsheet!X6</f>
        <v>2026</v>
      </c>
      <c r="G6" s="27">
        <f>budgetsheet!Y6</f>
        <v>2027</v>
      </c>
      <c r="H6" s="27">
        <f>budgetsheet!Z6</f>
        <v>2028</v>
      </c>
      <c r="I6" s="27" t="str">
        <f>budgetsheet!AA6</f>
        <v>total</v>
      </c>
      <c r="L6" s="27" t="s">
        <v>9</v>
      </c>
      <c r="M6" s="27" t="s">
        <v>10</v>
      </c>
    </row>
    <row r="7" spans="1:13" x14ac:dyDescent="0.2">
      <c r="A7" s="16" t="e">
        <f>#REF!</f>
        <v>#REF!</v>
      </c>
      <c r="C7" s="110" t="e">
        <f>#REF!</f>
        <v>#REF!</v>
      </c>
      <c r="D7" s="110" t="e">
        <f>#REF!</f>
        <v>#REF!</v>
      </c>
      <c r="E7" s="110" t="e">
        <f>#REF!</f>
        <v>#REF!</v>
      </c>
      <c r="F7" s="110" t="e">
        <f>#REF!</f>
        <v>#REF!</v>
      </c>
      <c r="G7" s="110" t="e">
        <f>#REF!</f>
        <v>#REF!</v>
      </c>
      <c r="H7" s="110" t="e">
        <f>#REF!</f>
        <v>#REF!</v>
      </c>
      <c r="I7" s="110" t="e">
        <f>SUM(C7:G7)</f>
        <v>#REF!</v>
      </c>
      <c r="L7" s="83" t="e">
        <f>I7/I$11</f>
        <v>#REF!</v>
      </c>
    </row>
    <row r="8" spans="1:13" x14ac:dyDescent="0.2">
      <c r="A8" t="e">
        <f>#REF!</f>
        <v>#REF!</v>
      </c>
      <c r="C8" s="110" t="e">
        <f>#REF!</f>
        <v>#REF!</v>
      </c>
      <c r="D8" s="110" t="e">
        <f>#REF!</f>
        <v>#REF!</v>
      </c>
      <c r="E8" s="110" t="e">
        <f>#REF!</f>
        <v>#REF!</v>
      </c>
      <c r="F8" s="110" t="e">
        <f>#REF!</f>
        <v>#REF!</v>
      </c>
      <c r="G8" s="110" t="e">
        <f>#REF!</f>
        <v>#REF!</v>
      </c>
      <c r="H8" s="110" t="e">
        <f>#REF!</f>
        <v>#REF!</v>
      </c>
      <c r="I8" s="110" t="e">
        <f t="shared" ref="I8" si="0">SUM(C8:G8)</f>
        <v>#REF!</v>
      </c>
      <c r="L8" s="83" t="e">
        <f>I8/I$11</f>
        <v>#REF!</v>
      </c>
    </row>
    <row r="9" spans="1:13" ht="13.5" thickBot="1" x14ac:dyDescent="0.25">
      <c r="A9" s="28"/>
      <c r="B9" s="28"/>
      <c r="C9" s="111"/>
      <c r="D9" s="111"/>
      <c r="E9" s="111"/>
      <c r="F9" s="111"/>
      <c r="G9" s="111"/>
      <c r="H9" s="111"/>
      <c r="I9" s="111"/>
    </row>
    <row r="10" spans="1:13" ht="13.5" thickTop="1" x14ac:dyDescent="0.2">
      <c r="C10" s="112"/>
      <c r="D10" s="112"/>
      <c r="E10" s="112"/>
      <c r="F10" s="112"/>
      <c r="G10" s="112"/>
      <c r="H10" s="112"/>
      <c r="I10" s="112"/>
    </row>
    <row r="11" spans="1:13" x14ac:dyDescent="0.2">
      <c r="A11" s="16" t="s">
        <v>5</v>
      </c>
      <c r="C11" s="110" t="e">
        <f>SUM(C7:C8)</f>
        <v>#REF!</v>
      </c>
      <c r="D11" s="110" t="e">
        <f t="shared" ref="D11:F11" si="1">SUM(D7:D8)</f>
        <v>#REF!</v>
      </c>
      <c r="E11" s="110" t="e">
        <f t="shared" si="1"/>
        <v>#REF!</v>
      </c>
      <c r="F11" s="110" t="e">
        <f t="shared" si="1"/>
        <v>#REF!</v>
      </c>
      <c r="G11" s="110" t="e">
        <f>SUM(G7:G8)</f>
        <v>#REF!</v>
      </c>
      <c r="H11" s="110"/>
      <c r="I11" s="110" t="e">
        <f>SUM(I7:I8)</f>
        <v>#REF!</v>
      </c>
      <c r="L11" s="29" t="e">
        <f>I11/I11</f>
        <v>#REF!</v>
      </c>
      <c r="M11" s="29" t="e">
        <f>I11/I$30</f>
        <v>#REF!</v>
      </c>
    </row>
    <row r="14" spans="1:13" ht="15.75" x14ac:dyDescent="0.25">
      <c r="A14" s="25" t="s">
        <v>24</v>
      </c>
      <c r="B14" s="26"/>
      <c r="C14" s="27">
        <f>C6</f>
        <v>2023</v>
      </c>
      <c r="D14" s="27">
        <f t="shared" ref="D14:H14" si="2">D6</f>
        <v>2024</v>
      </c>
      <c r="E14" s="27">
        <f t="shared" si="2"/>
        <v>2025</v>
      </c>
      <c r="F14" s="27">
        <f t="shared" si="2"/>
        <v>2026</v>
      </c>
      <c r="G14" s="27">
        <f t="shared" ref="G14" si="3">G6</f>
        <v>2027</v>
      </c>
      <c r="H14" s="27">
        <f t="shared" si="2"/>
        <v>2028</v>
      </c>
      <c r="I14" s="27" t="s">
        <v>6</v>
      </c>
      <c r="L14" s="27" t="s">
        <v>9</v>
      </c>
    </row>
    <row r="15" spans="1:13" x14ac:dyDescent="0.2">
      <c r="A15" s="16" t="e">
        <f>#REF!</f>
        <v>#REF!</v>
      </c>
      <c r="C15" s="110" t="e">
        <f>#REF!</f>
        <v>#REF!</v>
      </c>
      <c r="D15" s="110" t="e">
        <f>#REF!</f>
        <v>#REF!</v>
      </c>
      <c r="E15" s="110" t="e">
        <f>#REF!</f>
        <v>#REF!</v>
      </c>
      <c r="F15" s="110" t="e">
        <f>#REF!</f>
        <v>#REF!</v>
      </c>
      <c r="G15" s="110" t="e">
        <f>#REF!</f>
        <v>#REF!</v>
      </c>
      <c r="H15" s="110" t="e">
        <f>#REF!</f>
        <v>#REF!</v>
      </c>
      <c r="I15" s="110" t="e">
        <f>SUM(C15:G15)</f>
        <v>#REF!</v>
      </c>
      <c r="L15" s="83" t="e">
        <f>I15/I$20</f>
        <v>#REF!</v>
      </c>
    </row>
    <row r="16" spans="1:13" x14ac:dyDescent="0.2">
      <c r="A16" t="e">
        <f>#REF!</f>
        <v>#REF!</v>
      </c>
      <c r="C16" s="110" t="e">
        <f>#REF!</f>
        <v>#REF!</v>
      </c>
      <c r="D16" s="110" t="e">
        <f>#REF!</f>
        <v>#REF!</v>
      </c>
      <c r="E16" s="110" t="e">
        <f>#REF!</f>
        <v>#REF!</v>
      </c>
      <c r="F16" s="110" t="e">
        <f>#REF!</f>
        <v>#REF!</v>
      </c>
      <c r="G16" s="110" t="e">
        <f>#REF!</f>
        <v>#REF!</v>
      </c>
      <c r="H16" s="110" t="e">
        <f>#REF!</f>
        <v>#REF!</v>
      </c>
      <c r="I16" s="110" t="e">
        <f t="shared" ref="I16:I17" si="4">SUM(C16:G16)</f>
        <v>#REF!</v>
      </c>
      <c r="L16" s="83" t="e">
        <f>I16/I$20</f>
        <v>#REF!</v>
      </c>
    </row>
    <row r="17" spans="1:13" x14ac:dyDescent="0.2">
      <c r="A17" t="e">
        <f>#REF!</f>
        <v>#REF!</v>
      </c>
      <c r="C17" s="110" t="e">
        <f>#REF!</f>
        <v>#REF!</v>
      </c>
      <c r="D17" s="110" t="e">
        <f>#REF!</f>
        <v>#REF!</v>
      </c>
      <c r="E17" s="110" t="e">
        <f>#REF!</f>
        <v>#REF!</v>
      </c>
      <c r="F17" s="110" t="e">
        <f>#REF!</f>
        <v>#REF!</v>
      </c>
      <c r="G17" s="110" t="e">
        <f>#REF!</f>
        <v>#REF!</v>
      </c>
      <c r="H17" s="110" t="e">
        <f>#REF!</f>
        <v>#REF!</v>
      </c>
      <c r="I17" s="110" t="e">
        <f t="shared" si="4"/>
        <v>#REF!</v>
      </c>
      <c r="L17" s="29" t="e">
        <f>I17/I$20</f>
        <v>#REF!</v>
      </c>
    </row>
    <row r="18" spans="1:13" ht="13.5" thickBot="1" x14ac:dyDescent="0.25">
      <c r="A18" s="28"/>
      <c r="B18" s="28"/>
      <c r="C18" s="111"/>
      <c r="D18" s="111"/>
      <c r="E18" s="111"/>
      <c r="F18" s="111"/>
      <c r="G18" s="111"/>
      <c r="H18" s="111"/>
      <c r="I18" s="111"/>
    </row>
    <row r="19" spans="1:13" ht="13.5" thickTop="1" x14ac:dyDescent="0.2">
      <c r="C19" s="112"/>
      <c r="D19" s="112"/>
      <c r="E19" s="112"/>
      <c r="F19" s="112"/>
      <c r="G19" s="112"/>
      <c r="H19" s="112"/>
      <c r="I19" s="112"/>
    </row>
    <row r="20" spans="1:13" x14ac:dyDescent="0.2">
      <c r="A20" s="16" t="e">
        <f>#REF!</f>
        <v>#REF!</v>
      </c>
      <c r="C20" s="110" t="e">
        <f>SUM(C15:C17)</f>
        <v>#REF!</v>
      </c>
      <c r="D20" s="110" t="e">
        <f t="shared" ref="D20:H20" si="5">SUM(D15:D17)</f>
        <v>#REF!</v>
      </c>
      <c r="E20" s="110" t="e">
        <f t="shared" si="5"/>
        <v>#REF!</v>
      </c>
      <c r="F20" s="110" t="e">
        <f t="shared" si="5"/>
        <v>#REF!</v>
      </c>
      <c r="G20" s="110" t="e">
        <f>SUM(G15:G17)</f>
        <v>#REF!</v>
      </c>
      <c r="H20" s="110" t="e">
        <f t="shared" si="5"/>
        <v>#REF!</v>
      </c>
      <c r="I20" s="110" t="e">
        <f>SUM(I15:I17)</f>
        <v>#REF!</v>
      </c>
      <c r="L20" s="29" t="e">
        <f>I20/I20</f>
        <v>#REF!</v>
      </c>
      <c r="M20" s="29" t="e">
        <f>I20/I$30</f>
        <v>#REF!</v>
      </c>
    </row>
    <row r="24" spans="1:13" ht="15.75" x14ac:dyDescent="0.25">
      <c r="A24" s="25" t="s">
        <v>31</v>
      </c>
      <c r="B24" s="26"/>
      <c r="C24" s="27">
        <f>C6</f>
        <v>2023</v>
      </c>
      <c r="D24" s="27">
        <f t="shared" ref="D24:H24" si="6">D6</f>
        <v>2024</v>
      </c>
      <c r="E24" s="27">
        <f t="shared" si="6"/>
        <v>2025</v>
      </c>
      <c r="F24" s="27">
        <f t="shared" si="6"/>
        <v>2026</v>
      </c>
      <c r="G24" s="27">
        <f t="shared" ref="G24:I24" si="7">G6</f>
        <v>2027</v>
      </c>
      <c r="H24" s="27">
        <f t="shared" si="6"/>
        <v>2028</v>
      </c>
      <c r="I24" s="27" t="str">
        <f t="shared" si="7"/>
        <v>total</v>
      </c>
      <c r="L24" s="27" t="s">
        <v>9</v>
      </c>
    </row>
    <row r="25" spans="1:13" x14ac:dyDescent="0.2">
      <c r="A25" s="16" t="s">
        <v>2</v>
      </c>
      <c r="C25" s="112" t="e">
        <f>C7+C15</f>
        <v>#REF!</v>
      </c>
      <c r="D25" s="112" t="e">
        <f t="shared" ref="D25:H25" si="8">D7+D15</f>
        <v>#REF!</v>
      </c>
      <c r="E25" s="112" t="e">
        <f t="shared" si="8"/>
        <v>#REF!</v>
      </c>
      <c r="F25" s="112" t="e">
        <f t="shared" si="8"/>
        <v>#REF!</v>
      </c>
      <c r="G25" s="112" t="e">
        <f>G7+G15</f>
        <v>#REF!</v>
      </c>
      <c r="H25" s="112" t="e">
        <f t="shared" si="8"/>
        <v>#REF!</v>
      </c>
      <c r="I25" s="110" t="e">
        <f>SUM(C25:G25)</f>
        <v>#REF!</v>
      </c>
      <c r="L25" s="83" t="e">
        <f>I25/I$30</f>
        <v>#REF!</v>
      </c>
    </row>
    <row r="26" spans="1:13" x14ac:dyDescent="0.2">
      <c r="A26" s="16" t="s">
        <v>3</v>
      </c>
      <c r="C26" s="112" t="e">
        <f>C16</f>
        <v>#REF!</v>
      </c>
      <c r="D26" s="112" t="e">
        <f t="shared" ref="D26:H26" si="9">D16</f>
        <v>#REF!</v>
      </c>
      <c r="E26" s="112" t="e">
        <f t="shared" si="9"/>
        <v>#REF!</v>
      </c>
      <c r="F26" s="112" t="e">
        <f t="shared" si="9"/>
        <v>#REF!</v>
      </c>
      <c r="G26" s="112" t="e">
        <f t="shared" ref="G26" si="10">G16</f>
        <v>#REF!</v>
      </c>
      <c r="H26" s="112" t="e">
        <f t="shared" si="9"/>
        <v>#REF!</v>
      </c>
      <c r="I26" s="110" t="e">
        <f t="shared" ref="I26:I27" si="11">SUM(C26:G26)</f>
        <v>#REF!</v>
      </c>
      <c r="L26" s="83" t="e">
        <f>I26/I$30</f>
        <v>#REF!</v>
      </c>
    </row>
    <row r="27" spans="1:13" x14ac:dyDescent="0.2">
      <c r="A27" s="16" t="s">
        <v>32</v>
      </c>
      <c r="C27" s="112" t="e">
        <f>C8+C17</f>
        <v>#REF!</v>
      </c>
      <c r="D27" s="112" t="e">
        <f t="shared" ref="D27:H27" si="12">D8+D17</f>
        <v>#REF!</v>
      </c>
      <c r="E27" s="112" t="e">
        <f t="shared" si="12"/>
        <v>#REF!</v>
      </c>
      <c r="F27" s="112" t="e">
        <f t="shared" si="12"/>
        <v>#REF!</v>
      </c>
      <c r="G27" s="112" t="e">
        <f>G8+G17</f>
        <v>#REF!</v>
      </c>
      <c r="H27" s="112" t="e">
        <f t="shared" si="12"/>
        <v>#REF!</v>
      </c>
      <c r="I27" s="110" t="e">
        <f t="shared" si="11"/>
        <v>#REF!</v>
      </c>
      <c r="L27" s="83" t="e">
        <f>I27/I$30</f>
        <v>#REF!</v>
      </c>
    </row>
    <row r="28" spans="1:13" ht="13.5" thickBot="1" x14ac:dyDescent="0.25">
      <c r="A28" s="28"/>
      <c r="B28" s="28"/>
      <c r="C28" s="111"/>
      <c r="D28" s="111"/>
      <c r="E28" s="111"/>
      <c r="F28" s="111"/>
      <c r="G28" s="111"/>
      <c r="H28" s="111"/>
      <c r="I28" s="111"/>
    </row>
    <row r="29" spans="1:13" ht="13.5" thickTop="1" x14ac:dyDescent="0.2">
      <c r="C29" s="112"/>
      <c r="D29" s="112"/>
      <c r="E29" s="112"/>
      <c r="F29" s="112"/>
      <c r="G29" s="112"/>
      <c r="H29" s="112"/>
      <c r="I29" s="112"/>
    </row>
    <row r="30" spans="1:13" x14ac:dyDescent="0.2">
      <c r="A30" s="16" t="s">
        <v>6</v>
      </c>
      <c r="C30" s="110" t="e">
        <f>SUM(C25:C27)</f>
        <v>#REF!</v>
      </c>
      <c r="D30" s="110" t="e">
        <f t="shared" ref="D30:H30" si="13">SUM(D25:D27)</f>
        <v>#REF!</v>
      </c>
      <c r="E30" s="110" t="e">
        <f t="shared" si="13"/>
        <v>#REF!</v>
      </c>
      <c r="F30" s="110" t="e">
        <f t="shared" si="13"/>
        <v>#REF!</v>
      </c>
      <c r="G30" s="110" t="e">
        <f>SUM(G25:G27)</f>
        <v>#REF!</v>
      </c>
      <c r="H30" s="110" t="e">
        <f t="shared" si="13"/>
        <v>#REF!</v>
      </c>
      <c r="I30" s="110" t="e">
        <f>SUM(I25:I27)</f>
        <v>#REF!</v>
      </c>
      <c r="L30" s="29" t="e">
        <f>I30/I30</f>
        <v>#REF!</v>
      </c>
      <c r="M30" s="29" t="e">
        <f>I30/I30</f>
        <v>#REF!</v>
      </c>
    </row>
    <row r="34" spans="1:12" ht="15.75" x14ac:dyDescent="0.25">
      <c r="A34" s="401" t="s">
        <v>12</v>
      </c>
      <c r="B34" s="401"/>
      <c r="C34" s="401"/>
      <c r="D34" s="401"/>
      <c r="E34" s="401"/>
      <c r="F34" s="401"/>
      <c r="G34" s="401"/>
      <c r="H34" s="246"/>
      <c r="I34" s="70"/>
    </row>
    <row r="36" spans="1:12" ht="15.75" x14ac:dyDescent="0.25">
      <c r="A36" s="23" t="s">
        <v>21</v>
      </c>
    </row>
    <row r="37" spans="1:12" ht="15.75" x14ac:dyDescent="0.25">
      <c r="A37" s="23"/>
    </row>
    <row r="38" spans="1:12" x14ac:dyDescent="0.2">
      <c r="A38" s="22" t="s">
        <v>14</v>
      </c>
      <c r="C38" s="27">
        <f>C24</f>
        <v>2023</v>
      </c>
      <c r="D38" s="27">
        <f t="shared" ref="D38:H38" si="14">D24</f>
        <v>2024</v>
      </c>
      <c r="E38" s="27">
        <f t="shared" si="14"/>
        <v>2025</v>
      </c>
      <c r="F38" s="27">
        <f t="shared" si="14"/>
        <v>2026</v>
      </c>
      <c r="G38" s="27">
        <f t="shared" ref="G38:I38" si="15">G24</f>
        <v>2027</v>
      </c>
      <c r="H38" s="27">
        <f t="shared" si="14"/>
        <v>2028</v>
      </c>
      <c r="I38" s="27" t="str">
        <f t="shared" si="15"/>
        <v>total</v>
      </c>
    </row>
    <row r="39" spans="1:12" x14ac:dyDescent="0.2">
      <c r="A39" s="75" t="str">
        <f>budgetsheet!A91</f>
        <v>CPB</v>
      </c>
      <c r="C39" s="112" t="e">
        <f>SUMIF(#REF!,'Restricted bureau information'!$A39,#REF!)</f>
        <v>#REF!</v>
      </c>
      <c r="D39" s="112" t="e">
        <f>SUMIF(#REF!,'Restricted bureau information'!$A39,#REF!)</f>
        <v>#REF!</v>
      </c>
      <c r="E39" s="112" t="e">
        <f>SUMIF(#REF!,'Restricted bureau information'!$A39,#REF!)</f>
        <v>#REF!</v>
      </c>
      <c r="F39" s="112" t="e">
        <f>SUMIF(#REF!,'Restricted bureau information'!$A39,#REF!)</f>
        <v>#REF!</v>
      </c>
      <c r="G39" s="112" t="e">
        <f>SUMIF(#REF!,'Restricted bureau information'!$A39,#REF!)</f>
        <v>#REF!</v>
      </c>
      <c r="H39" s="112" t="e">
        <f>SUMIF(#REF!,'Restricted bureau information'!$A39,#REF!)</f>
        <v>#REF!</v>
      </c>
      <c r="I39" s="110" t="e">
        <f>SUM(C39:G39)</f>
        <v>#REF!</v>
      </c>
      <c r="L39" s="75"/>
    </row>
    <row r="40" spans="1:12" x14ac:dyDescent="0.2">
      <c r="A40" s="75" t="str">
        <f>budgetsheet!A92</f>
        <v>EUR</v>
      </c>
      <c r="C40" s="112" t="e">
        <f>SUMIF(#REF!,'Restricted bureau information'!$A40,#REF!)</f>
        <v>#REF!</v>
      </c>
      <c r="D40" s="112" t="e">
        <f>SUMIF(#REF!,'Restricted bureau information'!$A40,#REF!)</f>
        <v>#REF!</v>
      </c>
      <c r="E40" s="112" t="e">
        <f>SUMIF(#REF!,'Restricted bureau information'!$A40,#REF!)</f>
        <v>#REF!</v>
      </c>
      <c r="F40" s="112" t="e">
        <f>SUMIF(#REF!,'Restricted bureau information'!$A40,#REF!)</f>
        <v>#REF!</v>
      </c>
      <c r="G40" s="112" t="e">
        <f>SUMIF(#REF!,'Restricted bureau information'!$A40,#REF!)</f>
        <v>#REF!</v>
      </c>
      <c r="H40" s="112" t="e">
        <f>SUMIF(#REF!,'Restricted bureau information'!$A40,#REF!)</f>
        <v>#REF!</v>
      </c>
      <c r="I40" s="110" t="e">
        <f t="shared" ref="I40:I41" si="16">SUM(C40:G40)</f>
        <v>#REF!</v>
      </c>
      <c r="L40" s="75"/>
    </row>
    <row r="41" spans="1:12" x14ac:dyDescent="0.2">
      <c r="A41" s="75" t="str">
        <f>budgetsheet!A93</f>
        <v>NIDI</v>
      </c>
      <c r="C41" s="112" t="e">
        <f>SUMIF(#REF!,'Restricted bureau information'!$A41,#REF!)</f>
        <v>#REF!</v>
      </c>
      <c r="D41" s="112" t="e">
        <f>SUMIF(#REF!,'Restricted bureau information'!$A41,#REF!)</f>
        <v>#REF!</v>
      </c>
      <c r="E41" s="112" t="e">
        <f>SUMIF(#REF!,'Restricted bureau information'!$A41,#REF!)</f>
        <v>#REF!</v>
      </c>
      <c r="F41" s="112" t="e">
        <f>SUMIF(#REF!,'Restricted bureau information'!$A41,#REF!)</f>
        <v>#REF!</v>
      </c>
      <c r="G41" s="112" t="e">
        <f>SUMIF(#REF!,'Restricted bureau information'!$A41,#REF!)</f>
        <v>#REF!</v>
      </c>
      <c r="H41" s="112" t="e">
        <f>SUMIF(#REF!,'Restricted bureau information'!$A41,#REF!)</f>
        <v>#REF!</v>
      </c>
      <c r="I41" s="110" t="e">
        <f t="shared" si="16"/>
        <v>#REF!</v>
      </c>
      <c r="L41" s="75"/>
    </row>
    <row r="42" spans="1:12" x14ac:dyDescent="0.2">
      <c r="A42" s="75" t="str">
        <f>budgetsheet!A94</f>
        <v>RUN</v>
      </c>
      <c r="C42" s="112" t="e">
        <f>SUMIF(#REF!,'Restricted bureau information'!$A42,#REF!)</f>
        <v>#REF!</v>
      </c>
      <c r="D42" s="112" t="e">
        <f>SUMIF(#REF!,'Restricted bureau information'!$A42,#REF!)</f>
        <v>#REF!</v>
      </c>
      <c r="E42" s="112" t="e">
        <f>SUMIF(#REF!,'Restricted bureau information'!$A42,#REF!)</f>
        <v>#REF!</v>
      </c>
      <c r="F42" s="112" t="e">
        <f>SUMIF(#REF!,'Restricted bureau information'!$A42,#REF!)</f>
        <v>#REF!</v>
      </c>
      <c r="G42" s="112" t="e">
        <f>SUMIF(#REF!,'Restricted bureau information'!$A42,#REF!)</f>
        <v>#REF!</v>
      </c>
      <c r="H42" s="112" t="e">
        <f>SUMIF(#REF!,'Restricted bureau information'!$A42,#REF!)</f>
        <v>#REF!</v>
      </c>
      <c r="I42" s="110" t="e">
        <f>SUM(C42:G42)</f>
        <v>#REF!</v>
      </c>
      <c r="L42" s="75"/>
    </row>
    <row r="43" spans="1:12" x14ac:dyDescent="0.2">
      <c r="A43" s="75" t="str">
        <f>budgetsheet!A95</f>
        <v>RUG</v>
      </c>
      <c r="C43" s="112" t="e">
        <f>SUMIF(#REF!,'Restricted bureau information'!$A43,#REF!)</f>
        <v>#REF!</v>
      </c>
      <c r="D43" s="112" t="e">
        <f>SUMIF(#REF!,'Restricted bureau information'!$A43,#REF!)</f>
        <v>#REF!</v>
      </c>
      <c r="E43" s="112" t="e">
        <f>SUMIF(#REF!,'Restricted bureau information'!$A43,#REF!)</f>
        <v>#REF!</v>
      </c>
      <c r="F43" s="112" t="e">
        <f>SUMIF(#REF!,'Restricted bureau information'!$A43,#REF!)</f>
        <v>#REF!</v>
      </c>
      <c r="G43" s="112" t="e">
        <f>SUMIF(#REF!,'Restricted bureau information'!$A43,#REF!)</f>
        <v>#REF!</v>
      </c>
      <c r="H43" s="112" t="e">
        <f>SUMIF(#REF!,'Restricted bureau information'!$A43,#REF!)</f>
        <v>#REF!</v>
      </c>
      <c r="I43" s="110" t="e">
        <f t="shared" ref="I43:I44" si="17">SUM(C43:G43)</f>
        <v>#REF!</v>
      </c>
      <c r="L43" s="75"/>
    </row>
    <row r="44" spans="1:12" x14ac:dyDescent="0.2">
      <c r="A44" s="75" t="str">
        <f>budgetsheet!A97</f>
        <v>TiU</v>
      </c>
      <c r="C44" s="112" t="e">
        <f>SUMIF(#REF!,'Restricted bureau information'!$A44,#REF!)</f>
        <v>#REF!</v>
      </c>
      <c r="D44" s="112" t="e">
        <f>SUMIF(#REF!,'Restricted bureau information'!$A44,#REF!)</f>
        <v>#REF!</v>
      </c>
      <c r="E44" s="112" t="e">
        <f>SUMIF(#REF!,'Restricted bureau information'!$A44,#REF!)</f>
        <v>#REF!</v>
      </c>
      <c r="F44" s="112" t="e">
        <f>SUMIF(#REF!,'Restricted bureau information'!$A44,#REF!)</f>
        <v>#REF!</v>
      </c>
      <c r="G44" s="112" t="e">
        <f>SUMIF(#REF!,'Restricted bureau information'!$A44,#REF!)</f>
        <v>#REF!</v>
      </c>
      <c r="H44" s="112" t="e">
        <f>SUMIF(#REF!,'Restricted bureau information'!$A44,#REF!)</f>
        <v>#REF!</v>
      </c>
      <c r="I44" s="110" t="e">
        <f t="shared" si="17"/>
        <v>#REF!</v>
      </c>
      <c r="L44" s="75"/>
    </row>
    <row r="45" spans="1:12" x14ac:dyDescent="0.2">
      <c r="A45" s="75" t="str">
        <f>budgetsheet!A98</f>
        <v>UniLeiden</v>
      </c>
      <c r="C45" s="112" t="e">
        <f>SUMIF(#REF!,'Restricted bureau information'!$A45,#REF!)</f>
        <v>#REF!</v>
      </c>
      <c r="D45" s="112" t="e">
        <f>SUMIF(#REF!,'Restricted bureau information'!$A45,#REF!)</f>
        <v>#REF!</v>
      </c>
      <c r="E45" s="112" t="e">
        <f>SUMIF(#REF!,'Restricted bureau information'!$A45,#REF!)</f>
        <v>#REF!</v>
      </c>
      <c r="F45" s="112" t="e">
        <f>SUMIF(#REF!,'Restricted bureau information'!$A45,#REF!)</f>
        <v>#REF!</v>
      </c>
      <c r="G45" s="112" t="e">
        <f>SUMIF(#REF!,'Restricted bureau information'!$A45,#REF!)</f>
        <v>#REF!</v>
      </c>
      <c r="H45" s="112" t="e">
        <f>SUMIF(#REF!,'Restricted bureau information'!$A45,#REF!)</f>
        <v>#REF!</v>
      </c>
      <c r="I45" s="110" t="e">
        <f>SUM(C45:G45)</f>
        <v>#REF!</v>
      </c>
      <c r="L45" s="75"/>
    </row>
    <row r="46" spans="1:12" x14ac:dyDescent="0.2">
      <c r="A46" s="75" t="str">
        <f>budgetsheet!A99</f>
        <v>UniMaas</v>
      </c>
      <c r="C46" s="112" t="e">
        <f>SUMIF(#REF!,'Restricted bureau information'!$A46,#REF!)</f>
        <v>#REF!</v>
      </c>
      <c r="D46" s="112" t="e">
        <f>SUMIF(#REF!,'Restricted bureau information'!$A46,#REF!)</f>
        <v>#REF!</v>
      </c>
      <c r="E46" s="112" t="e">
        <f>SUMIF(#REF!,'Restricted bureau information'!$A46,#REF!)</f>
        <v>#REF!</v>
      </c>
      <c r="F46" s="112" t="e">
        <f>SUMIF(#REF!,'Restricted bureau information'!$A46,#REF!)</f>
        <v>#REF!</v>
      </c>
      <c r="G46" s="112" t="e">
        <f>SUMIF(#REF!,'Restricted bureau information'!$A46,#REF!)</f>
        <v>#REF!</v>
      </c>
      <c r="H46" s="112" t="e">
        <f>SUMIF(#REF!,'Restricted bureau information'!$A46,#REF!)</f>
        <v>#REF!</v>
      </c>
      <c r="I46" s="110" t="e">
        <f t="shared" ref="I46:I50" si="18">SUM(C46:G46)</f>
        <v>#REF!</v>
      </c>
      <c r="L46" s="75"/>
    </row>
    <row r="47" spans="1:12" x14ac:dyDescent="0.2">
      <c r="A47" s="75" t="str">
        <f>budgetsheet!A100</f>
        <v>UTwente</v>
      </c>
      <c r="C47" s="112" t="e">
        <f>SUMIF(#REF!,'Restricted bureau information'!$A47,#REF!)</f>
        <v>#REF!</v>
      </c>
      <c r="D47" s="112" t="e">
        <f>SUMIF(#REF!,'Restricted bureau information'!$A47,#REF!)</f>
        <v>#REF!</v>
      </c>
      <c r="E47" s="112" t="e">
        <f>SUMIF(#REF!,'Restricted bureau information'!$A47,#REF!)</f>
        <v>#REF!</v>
      </c>
      <c r="F47" s="112" t="e">
        <f>SUMIF(#REF!,'Restricted bureau information'!$A47,#REF!)</f>
        <v>#REF!</v>
      </c>
      <c r="G47" s="112" t="e">
        <f>SUMIF(#REF!,'Restricted bureau information'!$A47,#REF!)</f>
        <v>#REF!</v>
      </c>
      <c r="H47" s="112" t="e">
        <f>SUMIF(#REF!,'Restricted bureau information'!$A47,#REF!)</f>
        <v>#REF!</v>
      </c>
      <c r="I47" s="110" t="e">
        <f t="shared" si="18"/>
        <v>#REF!</v>
      </c>
      <c r="L47" s="75"/>
    </row>
    <row r="48" spans="1:12" x14ac:dyDescent="0.2">
      <c r="A48" s="75" t="str">
        <f>budgetsheet!A101</f>
        <v>UU</v>
      </c>
      <c r="C48" s="112" t="e">
        <f>SUMIF(#REF!,'Restricted bureau information'!$A48,#REF!)</f>
        <v>#REF!</v>
      </c>
      <c r="D48" s="112" t="e">
        <f>SUMIF(#REF!,'Restricted bureau information'!$A48,#REF!)</f>
        <v>#REF!</v>
      </c>
      <c r="E48" s="112" t="e">
        <f>SUMIF(#REF!,'Restricted bureau information'!$A48,#REF!)</f>
        <v>#REF!</v>
      </c>
      <c r="F48" s="112" t="e">
        <f>SUMIF(#REF!,'Restricted bureau information'!$A48,#REF!)</f>
        <v>#REF!</v>
      </c>
      <c r="G48" s="112" t="e">
        <f>SUMIF(#REF!,'Restricted bureau information'!$A48,#REF!)</f>
        <v>#REF!</v>
      </c>
      <c r="H48" s="112" t="e">
        <f>SUMIF(#REF!,'Restricted bureau information'!$A48,#REF!)</f>
        <v>#REF!</v>
      </c>
      <c r="I48" s="110" t="e">
        <f t="shared" si="18"/>
        <v>#REF!</v>
      </c>
      <c r="L48" s="75"/>
    </row>
    <row r="49" spans="1:12" x14ac:dyDescent="0.2">
      <c r="A49" s="75" t="str">
        <f>budgetsheet!A102</f>
        <v>UvA</v>
      </c>
      <c r="C49" s="112" t="e">
        <f>SUMIF(#REF!,'Restricted bureau information'!$A49,#REF!)</f>
        <v>#REF!</v>
      </c>
      <c r="D49" s="112" t="e">
        <f>SUMIF(#REF!,'Restricted bureau information'!$A49,#REF!)</f>
        <v>#REF!</v>
      </c>
      <c r="E49" s="112" t="e">
        <f>SUMIF(#REF!,'Restricted bureau information'!$A49,#REF!)</f>
        <v>#REF!</v>
      </c>
      <c r="F49" s="112" t="e">
        <f>SUMIF(#REF!,'Restricted bureau information'!$A49,#REF!)</f>
        <v>#REF!</v>
      </c>
      <c r="G49" s="112" t="e">
        <f>SUMIF(#REF!,'Restricted bureau information'!$A49,#REF!)</f>
        <v>#REF!</v>
      </c>
      <c r="H49" s="112" t="e">
        <f>SUMIF(#REF!,'Restricted bureau information'!$A49,#REF!)</f>
        <v>#REF!</v>
      </c>
      <c r="I49" s="110" t="e">
        <f t="shared" si="18"/>
        <v>#REF!</v>
      </c>
      <c r="L49" s="75"/>
    </row>
    <row r="50" spans="1:12" x14ac:dyDescent="0.2">
      <c r="A50" s="75">
        <f>budgetsheet!A105</f>
        <v>0</v>
      </c>
      <c r="C50" s="112" t="e">
        <f>SUMIF(#REF!,'Restricted bureau information'!$A50,#REF!)</f>
        <v>#REF!</v>
      </c>
      <c r="D50" s="112" t="e">
        <f>SUMIF(#REF!,'Restricted bureau information'!$A50,#REF!)</f>
        <v>#REF!</v>
      </c>
      <c r="E50" s="112" t="e">
        <f>SUMIF(#REF!,'Restricted bureau information'!$A50,#REF!)</f>
        <v>#REF!</v>
      </c>
      <c r="F50" s="112" t="e">
        <f>SUMIF(#REF!,'Restricted bureau information'!$A50,#REF!)</f>
        <v>#REF!</v>
      </c>
      <c r="G50" s="112" t="e">
        <f>SUMIF(#REF!,'Restricted bureau information'!$A50,#REF!)</f>
        <v>#REF!</v>
      </c>
      <c r="H50" s="112" t="e">
        <f>SUMIF(#REF!,'Restricted bureau information'!$A50,#REF!)</f>
        <v>#REF!</v>
      </c>
      <c r="I50" s="110" t="e">
        <f t="shared" si="18"/>
        <v>#REF!</v>
      </c>
      <c r="L50" s="75"/>
    </row>
    <row r="51" spans="1:12" x14ac:dyDescent="0.2">
      <c r="A51" s="16"/>
      <c r="I51" s="24"/>
      <c r="L51" s="75"/>
    </row>
    <row r="52" spans="1:12" x14ac:dyDescent="0.2">
      <c r="A52" s="16"/>
      <c r="I52" s="24"/>
    </row>
    <row r="53" spans="1:12" ht="12" customHeight="1" x14ac:dyDescent="0.2">
      <c r="A53" s="16"/>
      <c r="I53" s="24"/>
    </row>
    <row r="54" spans="1:12" ht="15.75" x14ac:dyDescent="0.25">
      <c r="A54" s="253" t="s">
        <v>22</v>
      </c>
      <c r="B54" s="259" t="s">
        <v>131</v>
      </c>
      <c r="C54" s="259"/>
      <c r="D54" s="259"/>
      <c r="E54" s="254"/>
      <c r="F54" s="254"/>
      <c r="G54" s="254"/>
      <c r="H54" s="254"/>
      <c r="I54" s="254"/>
      <c r="J54" s="254"/>
    </row>
    <row r="55" spans="1:12" ht="15.75" x14ac:dyDescent="0.25">
      <c r="A55" s="253"/>
      <c r="B55" s="254"/>
      <c r="C55" s="254"/>
      <c r="D55" s="254"/>
      <c r="E55" s="254"/>
      <c r="F55" s="254"/>
      <c r="G55" s="254"/>
      <c r="H55" s="254"/>
      <c r="I55" s="254"/>
      <c r="J55" s="254"/>
    </row>
    <row r="56" spans="1:12" x14ac:dyDescent="0.2">
      <c r="A56" s="255" t="s">
        <v>14</v>
      </c>
      <c r="B56" s="254"/>
      <c r="C56" s="256">
        <f t="shared" ref="C56:I56" si="19">C38</f>
        <v>2023</v>
      </c>
      <c r="D56" s="256">
        <f t="shared" ref="D56:F56" si="20">D38</f>
        <v>2024</v>
      </c>
      <c r="E56" s="256">
        <f t="shared" si="20"/>
        <v>2025</v>
      </c>
      <c r="F56" s="256">
        <f t="shared" si="20"/>
        <v>2026</v>
      </c>
      <c r="G56" s="256">
        <f t="shared" si="19"/>
        <v>2027</v>
      </c>
      <c r="H56" s="256"/>
      <c r="I56" s="256" t="str">
        <f t="shared" si="19"/>
        <v>total</v>
      </c>
      <c r="J56" s="254"/>
    </row>
    <row r="57" spans="1:12" x14ac:dyDescent="0.2">
      <c r="A57" s="254" t="str">
        <f>A39</f>
        <v>CPB</v>
      </c>
      <c r="B57" s="254"/>
      <c r="C57" s="257" t="e">
        <f>SUMIF(#REF!,'Restricted bureau information'!$A57,#REF!)</f>
        <v>#REF!</v>
      </c>
      <c r="D57" s="257" t="e">
        <f>SUMIF(#REF!,'Restricted bureau information'!$A57,#REF!)</f>
        <v>#REF!</v>
      </c>
      <c r="E57" s="257" t="e">
        <f>SUMIF(#REF!,'Restricted bureau information'!$A57,#REF!)</f>
        <v>#REF!</v>
      </c>
      <c r="F57" s="257" t="e">
        <f>SUMIF(#REF!,'Restricted bureau information'!$A57,#REF!)</f>
        <v>#REF!</v>
      </c>
      <c r="G57" s="257" t="e">
        <f>SUMIF(#REF!,'Restricted bureau information'!$A57,#REF!)</f>
        <v>#REF!</v>
      </c>
      <c r="H57" s="257"/>
      <c r="I57" s="258" t="e">
        <f t="shared" ref="I57:I62" si="21">SUM(C57:G57)</f>
        <v>#REF!</v>
      </c>
      <c r="J57" s="254"/>
    </row>
    <row r="58" spans="1:12" x14ac:dyDescent="0.2">
      <c r="A58" s="254" t="str">
        <f t="shared" ref="A58:A68" si="22">A40</f>
        <v>EUR</v>
      </c>
      <c r="B58" s="254"/>
      <c r="C58" s="257" t="e">
        <f>SUMIF(#REF!,'Restricted bureau information'!$A58,#REF!)</f>
        <v>#REF!</v>
      </c>
      <c r="D58" s="257" t="e">
        <f>SUMIF(#REF!,'Restricted bureau information'!$A58,#REF!)</f>
        <v>#REF!</v>
      </c>
      <c r="E58" s="257" t="e">
        <f>SUMIF(#REF!,'Restricted bureau information'!$A58,#REF!)</f>
        <v>#REF!</v>
      </c>
      <c r="F58" s="257" t="e">
        <f>SUMIF(#REF!,'Restricted bureau information'!$A58,#REF!)</f>
        <v>#REF!</v>
      </c>
      <c r="G58" s="257" t="e">
        <f>SUMIF(#REF!,'Restricted bureau information'!$A58,#REF!)</f>
        <v>#REF!</v>
      </c>
      <c r="H58" s="257"/>
      <c r="I58" s="258" t="e">
        <f t="shared" si="21"/>
        <v>#REF!</v>
      </c>
      <c r="J58" s="254"/>
    </row>
    <row r="59" spans="1:12" x14ac:dyDescent="0.2">
      <c r="A59" s="254" t="str">
        <f t="shared" si="22"/>
        <v>NIDI</v>
      </c>
      <c r="B59" s="254"/>
      <c r="C59" s="257" t="e">
        <f>SUMIF(#REF!,'Restricted bureau information'!$A59,#REF!)</f>
        <v>#REF!</v>
      </c>
      <c r="D59" s="257" t="e">
        <f>SUMIF(#REF!,'Restricted bureau information'!$A59,#REF!)</f>
        <v>#REF!</v>
      </c>
      <c r="E59" s="257" t="e">
        <f>SUMIF(#REF!,'Restricted bureau information'!$A59,#REF!)</f>
        <v>#REF!</v>
      </c>
      <c r="F59" s="257" t="e">
        <f>SUMIF(#REF!,'Restricted bureau information'!$A59,#REF!)</f>
        <v>#REF!</v>
      </c>
      <c r="G59" s="257" t="e">
        <f>SUMIF(#REF!,'Restricted bureau information'!$A59,#REF!)</f>
        <v>#REF!</v>
      </c>
      <c r="H59" s="257"/>
      <c r="I59" s="258" t="e">
        <f t="shared" si="21"/>
        <v>#REF!</v>
      </c>
      <c r="J59" s="254"/>
    </row>
    <row r="60" spans="1:12" x14ac:dyDescent="0.2">
      <c r="A60" s="254" t="str">
        <f t="shared" si="22"/>
        <v>RUN</v>
      </c>
      <c r="B60" s="254"/>
      <c r="C60" s="257" t="e">
        <f>SUMIF(#REF!,'Restricted bureau information'!$A60,#REF!)</f>
        <v>#REF!</v>
      </c>
      <c r="D60" s="257" t="e">
        <f>SUMIF(#REF!,'Restricted bureau information'!$A60,#REF!)</f>
        <v>#REF!</v>
      </c>
      <c r="E60" s="257" t="e">
        <f>SUMIF(#REF!,'Restricted bureau information'!$A60,#REF!)</f>
        <v>#REF!</v>
      </c>
      <c r="F60" s="257" t="e">
        <f>SUMIF(#REF!,'Restricted bureau information'!$A60,#REF!)</f>
        <v>#REF!</v>
      </c>
      <c r="G60" s="257" t="e">
        <f>SUMIF(#REF!,'Restricted bureau information'!$A60,#REF!)</f>
        <v>#REF!</v>
      </c>
      <c r="H60" s="257"/>
      <c r="I60" s="258" t="e">
        <f t="shared" si="21"/>
        <v>#REF!</v>
      </c>
      <c r="J60" s="254"/>
    </row>
    <row r="61" spans="1:12" x14ac:dyDescent="0.2">
      <c r="A61" s="254" t="str">
        <f t="shared" si="22"/>
        <v>RUG</v>
      </c>
      <c r="B61" s="254"/>
      <c r="C61" s="257" t="e">
        <f>SUMIF(#REF!,'Restricted bureau information'!$A61,#REF!)</f>
        <v>#REF!</v>
      </c>
      <c r="D61" s="257" t="e">
        <f>SUMIF(#REF!,'Restricted bureau information'!$A61,#REF!)</f>
        <v>#REF!</v>
      </c>
      <c r="E61" s="257" t="e">
        <f>SUMIF(#REF!,'Restricted bureau information'!$A61,#REF!)</f>
        <v>#REF!</v>
      </c>
      <c r="F61" s="257" t="e">
        <f>SUMIF(#REF!,'Restricted bureau information'!$A61,#REF!)</f>
        <v>#REF!</v>
      </c>
      <c r="G61" s="257" t="e">
        <f>SUMIF(#REF!,'Restricted bureau information'!$A61,#REF!)</f>
        <v>#REF!</v>
      </c>
      <c r="H61" s="257"/>
      <c r="I61" s="258" t="e">
        <f t="shared" si="21"/>
        <v>#REF!</v>
      </c>
      <c r="J61" s="254"/>
    </row>
    <row r="62" spans="1:12" x14ac:dyDescent="0.2">
      <c r="A62" s="254" t="str">
        <f t="shared" si="22"/>
        <v>TiU</v>
      </c>
      <c r="B62" s="254"/>
      <c r="C62" s="257" t="e">
        <f>SUMIF(#REF!,'Restricted bureau information'!$A62,#REF!)</f>
        <v>#REF!</v>
      </c>
      <c r="D62" s="257" t="e">
        <f>SUMIF(#REF!,'Restricted bureau information'!$A62,#REF!)</f>
        <v>#REF!</v>
      </c>
      <c r="E62" s="257" t="e">
        <f>SUMIF(#REF!,'Restricted bureau information'!$A62,#REF!)</f>
        <v>#REF!</v>
      </c>
      <c r="F62" s="257" t="e">
        <f>SUMIF(#REF!,'Restricted bureau information'!$A62,#REF!)</f>
        <v>#REF!</v>
      </c>
      <c r="G62" s="257" t="e">
        <f>SUMIF(#REF!,'Restricted bureau information'!$A62,#REF!)</f>
        <v>#REF!</v>
      </c>
      <c r="H62" s="257"/>
      <c r="I62" s="258" t="e">
        <f t="shared" si="21"/>
        <v>#REF!</v>
      </c>
      <c r="J62" s="254"/>
    </row>
    <row r="63" spans="1:12" x14ac:dyDescent="0.2">
      <c r="A63" s="254" t="str">
        <f t="shared" si="22"/>
        <v>UniLeiden</v>
      </c>
      <c r="B63" s="254"/>
      <c r="C63" s="257" t="e">
        <f>SUMIF(#REF!,'Restricted bureau information'!$A63,#REF!)</f>
        <v>#REF!</v>
      </c>
      <c r="D63" s="257" t="e">
        <f>SUMIF(#REF!,'Restricted bureau information'!$A63,#REF!)</f>
        <v>#REF!</v>
      </c>
      <c r="E63" s="257" t="e">
        <f>SUMIF(#REF!,'Restricted bureau information'!$A63,#REF!)</f>
        <v>#REF!</v>
      </c>
      <c r="F63" s="257" t="e">
        <f>SUMIF(#REF!,'Restricted bureau information'!$A63,#REF!)</f>
        <v>#REF!</v>
      </c>
      <c r="G63" s="257" t="e">
        <f>SUMIF(#REF!,'Restricted bureau information'!$A63,#REF!)</f>
        <v>#REF!</v>
      </c>
      <c r="H63" s="257"/>
      <c r="I63" s="258" t="e">
        <f t="shared" ref="I63:I68" si="23">SUM(C63:G63)</f>
        <v>#REF!</v>
      </c>
      <c r="J63" s="254"/>
    </row>
    <row r="64" spans="1:12" x14ac:dyDescent="0.2">
      <c r="A64" s="254" t="str">
        <f t="shared" si="22"/>
        <v>UniMaas</v>
      </c>
      <c r="B64" s="254"/>
      <c r="C64" s="257" t="e">
        <f>SUMIF(#REF!,'Restricted bureau information'!$A64,#REF!)</f>
        <v>#REF!</v>
      </c>
      <c r="D64" s="257" t="e">
        <f>SUMIF(#REF!,'Restricted bureau information'!$A64,#REF!)</f>
        <v>#REF!</v>
      </c>
      <c r="E64" s="257" t="e">
        <f>SUMIF(#REF!,'Restricted bureau information'!$A64,#REF!)</f>
        <v>#REF!</v>
      </c>
      <c r="F64" s="257" t="e">
        <f>SUMIF(#REF!,'Restricted bureau information'!$A64,#REF!)</f>
        <v>#REF!</v>
      </c>
      <c r="G64" s="257" t="e">
        <f>SUMIF(#REF!,'Restricted bureau information'!$A64,#REF!)</f>
        <v>#REF!</v>
      </c>
      <c r="H64" s="257"/>
      <c r="I64" s="258" t="e">
        <f t="shared" si="23"/>
        <v>#REF!</v>
      </c>
      <c r="J64" s="254"/>
    </row>
    <row r="65" spans="1:10" x14ac:dyDescent="0.2">
      <c r="A65" s="254" t="str">
        <f t="shared" si="22"/>
        <v>UTwente</v>
      </c>
      <c r="B65" s="254"/>
      <c r="C65" s="257" t="e">
        <f>SUMIF(#REF!,'Restricted bureau information'!$A65,#REF!)</f>
        <v>#REF!</v>
      </c>
      <c r="D65" s="257" t="e">
        <f>SUMIF(#REF!,'Restricted bureau information'!$A65,#REF!)</f>
        <v>#REF!</v>
      </c>
      <c r="E65" s="257" t="e">
        <f>SUMIF(#REF!,'Restricted bureau information'!$A65,#REF!)</f>
        <v>#REF!</v>
      </c>
      <c r="F65" s="257" t="e">
        <f>SUMIF(#REF!,'Restricted bureau information'!$A65,#REF!)</f>
        <v>#REF!</v>
      </c>
      <c r="G65" s="257" t="e">
        <f>SUMIF(#REF!,'Restricted bureau information'!$A65,#REF!)</f>
        <v>#REF!</v>
      </c>
      <c r="H65" s="257"/>
      <c r="I65" s="258" t="e">
        <f t="shared" si="23"/>
        <v>#REF!</v>
      </c>
      <c r="J65" s="254"/>
    </row>
    <row r="66" spans="1:10" x14ac:dyDescent="0.2">
      <c r="A66" s="254" t="str">
        <f t="shared" si="22"/>
        <v>UU</v>
      </c>
      <c r="B66" s="254"/>
      <c r="C66" s="257" t="e">
        <f>SUMIF(#REF!,'Restricted bureau information'!$A66,#REF!)</f>
        <v>#REF!</v>
      </c>
      <c r="D66" s="257" t="e">
        <f>SUMIF(#REF!,'Restricted bureau information'!$A66,#REF!)</f>
        <v>#REF!</v>
      </c>
      <c r="E66" s="257" t="e">
        <f>SUMIF(#REF!,'Restricted bureau information'!$A66,#REF!)</f>
        <v>#REF!</v>
      </c>
      <c r="F66" s="257" t="e">
        <f>SUMIF(#REF!,'Restricted bureau information'!$A66,#REF!)</f>
        <v>#REF!</v>
      </c>
      <c r="G66" s="257" t="e">
        <f>SUMIF(#REF!,'Restricted bureau information'!$A66,#REF!)</f>
        <v>#REF!</v>
      </c>
      <c r="H66" s="257"/>
      <c r="I66" s="258" t="e">
        <f t="shared" si="23"/>
        <v>#REF!</v>
      </c>
      <c r="J66" s="254"/>
    </row>
    <row r="67" spans="1:10" x14ac:dyDescent="0.2">
      <c r="A67" s="254" t="str">
        <f t="shared" si="22"/>
        <v>UvA</v>
      </c>
      <c r="B67" s="254"/>
      <c r="C67" s="257" t="e">
        <f>SUMIF(#REF!,'Restricted bureau information'!$A67,#REF!)</f>
        <v>#REF!</v>
      </c>
      <c r="D67" s="257" t="e">
        <f>SUMIF(#REF!,'Restricted bureau information'!$A67,#REF!)</f>
        <v>#REF!</v>
      </c>
      <c r="E67" s="257" t="e">
        <f>SUMIF(#REF!,'Restricted bureau information'!$A67,#REF!)</f>
        <v>#REF!</v>
      </c>
      <c r="F67" s="257" t="e">
        <f>SUMIF(#REF!,'Restricted bureau information'!$A67,#REF!)</f>
        <v>#REF!</v>
      </c>
      <c r="G67" s="257" t="e">
        <f>SUMIF(#REF!,'Restricted bureau information'!$A67,#REF!)</f>
        <v>#REF!</v>
      </c>
      <c r="H67" s="257"/>
      <c r="I67" s="258" t="e">
        <f t="shared" si="23"/>
        <v>#REF!</v>
      </c>
      <c r="J67" s="254"/>
    </row>
    <row r="68" spans="1:10" x14ac:dyDescent="0.2">
      <c r="A68" s="254">
        <f t="shared" si="22"/>
        <v>0</v>
      </c>
      <c r="B68" s="254"/>
      <c r="C68" s="257" t="e">
        <f>SUMIF(#REF!,'Restricted bureau information'!$A68,#REF!)</f>
        <v>#REF!</v>
      </c>
      <c r="D68" s="257" t="e">
        <f>SUMIF(#REF!,'Restricted bureau information'!$A68,#REF!)</f>
        <v>#REF!</v>
      </c>
      <c r="E68" s="257" t="e">
        <f>SUMIF(#REF!,'Restricted bureau information'!$A68,#REF!)</f>
        <v>#REF!</v>
      </c>
      <c r="F68" s="257" t="e">
        <f>SUMIF(#REF!,'Restricted bureau information'!$A68,#REF!)</f>
        <v>#REF!</v>
      </c>
      <c r="G68" s="257" t="e">
        <f>SUMIF(#REF!,'Restricted bureau information'!$A68,#REF!)</f>
        <v>#REF!</v>
      </c>
      <c r="H68" s="257"/>
      <c r="I68" s="258" t="e">
        <f t="shared" si="23"/>
        <v>#REF!</v>
      </c>
      <c r="J68" s="254"/>
    </row>
    <row r="69" spans="1:10" x14ac:dyDescent="0.2">
      <c r="A69" s="254"/>
      <c r="B69" s="254"/>
      <c r="C69" s="254"/>
      <c r="D69" s="254"/>
      <c r="E69" s="254"/>
      <c r="F69" s="254"/>
      <c r="G69" s="254"/>
      <c r="H69" s="254"/>
      <c r="I69" s="254"/>
      <c r="J69" s="254"/>
    </row>
    <row r="70" spans="1:10" x14ac:dyDescent="0.2">
      <c r="A70" s="255" t="s">
        <v>13</v>
      </c>
      <c r="B70" s="254"/>
      <c r="C70" s="256">
        <f>C56</f>
        <v>2023</v>
      </c>
      <c r="D70" s="256">
        <f t="shared" ref="D70:F70" si="24">D56</f>
        <v>2024</v>
      </c>
      <c r="E70" s="256">
        <f t="shared" si="24"/>
        <v>2025</v>
      </c>
      <c r="F70" s="256">
        <f t="shared" si="24"/>
        <v>2026</v>
      </c>
      <c r="G70" s="256">
        <f t="shared" ref="G70:I70" si="25">G56</f>
        <v>2027</v>
      </c>
      <c r="H70" s="256"/>
      <c r="I70" s="256" t="str">
        <f t="shared" si="25"/>
        <v>total</v>
      </c>
      <c r="J70" s="254"/>
    </row>
    <row r="71" spans="1:10" x14ac:dyDescent="0.2">
      <c r="A71" s="254" t="str">
        <f>budgetsheet!A112</f>
        <v>Achmea</v>
      </c>
      <c r="B71" s="254"/>
      <c r="C71" s="257" t="e">
        <f>SUMIF(#REF!,'Restricted bureau information'!$A71,#REF!)</f>
        <v>#REF!</v>
      </c>
      <c r="D71" s="257" t="e">
        <f>SUMIF(#REF!,'Restricted bureau information'!$A71,#REF!)</f>
        <v>#REF!</v>
      </c>
      <c r="E71" s="257" t="e">
        <f>SUMIF(#REF!,'Restricted bureau information'!$A71,#REF!)</f>
        <v>#REF!</v>
      </c>
      <c r="F71" s="257" t="e">
        <f>SUMIF(#REF!,'Restricted bureau information'!$A71,#REF!)</f>
        <v>#REF!</v>
      </c>
      <c r="G71" s="257" t="e">
        <f>SUMIF(#REF!,'Restricted bureau information'!$A71,#REF!)</f>
        <v>#REF!</v>
      </c>
      <c r="H71" s="257"/>
      <c r="I71" s="258" t="e">
        <f t="shared" ref="I71:I81" si="26">SUM(C71:G71)</f>
        <v>#REF!</v>
      </c>
      <c r="J71" s="254"/>
    </row>
    <row r="72" spans="1:10" x14ac:dyDescent="0.2">
      <c r="A72" s="254" t="str">
        <f>budgetsheet!A113</f>
        <v>AEGON</v>
      </c>
      <c r="B72" s="254"/>
      <c r="C72" s="257" t="e">
        <f>SUMIF(#REF!,'Restricted bureau information'!$A72,#REF!)</f>
        <v>#REF!</v>
      </c>
      <c r="D72" s="257" t="e">
        <f>SUMIF(#REF!,'Restricted bureau information'!$A72,#REF!)</f>
        <v>#REF!</v>
      </c>
      <c r="E72" s="257" t="e">
        <f>SUMIF(#REF!,'Restricted bureau information'!$A72,#REF!)</f>
        <v>#REF!</v>
      </c>
      <c r="F72" s="257" t="e">
        <f>SUMIF(#REF!,'Restricted bureau information'!$A72,#REF!)</f>
        <v>#REF!</v>
      </c>
      <c r="G72" s="257" t="e">
        <f>SUMIF(#REF!,'Restricted bureau information'!$A72,#REF!)</f>
        <v>#REF!</v>
      </c>
      <c r="H72" s="257"/>
      <c r="I72" s="258" t="e">
        <f t="shared" si="26"/>
        <v>#REF!</v>
      </c>
      <c r="J72" s="254"/>
    </row>
    <row r="73" spans="1:10" x14ac:dyDescent="0.2">
      <c r="A73" s="254" t="str">
        <f>budgetsheet!A114</f>
        <v>AFM</v>
      </c>
      <c r="B73" s="254"/>
      <c r="C73" s="257" t="e">
        <f>SUMIF(#REF!,'Restricted bureau information'!$A73,#REF!)</f>
        <v>#REF!</v>
      </c>
      <c r="D73" s="257" t="e">
        <f>SUMIF(#REF!,'Restricted bureau information'!$A73,#REF!)</f>
        <v>#REF!</v>
      </c>
      <c r="E73" s="257" t="e">
        <f>SUMIF(#REF!,'Restricted bureau information'!$A73,#REF!)</f>
        <v>#REF!</v>
      </c>
      <c r="F73" s="257" t="e">
        <f>SUMIF(#REF!,'Restricted bureau information'!$A73,#REF!)</f>
        <v>#REF!</v>
      </c>
      <c r="G73" s="257" t="e">
        <f>SUMIF(#REF!,'Restricted bureau information'!$A73,#REF!)</f>
        <v>#REF!</v>
      </c>
      <c r="H73" s="257"/>
      <c r="I73" s="258" t="e">
        <f t="shared" si="26"/>
        <v>#REF!</v>
      </c>
      <c r="J73" s="254"/>
    </row>
    <row r="74" spans="1:10" x14ac:dyDescent="0.2">
      <c r="A74" s="254" t="str">
        <f>budgetsheet!A115</f>
        <v>APG</v>
      </c>
      <c r="B74" s="254"/>
      <c r="C74" s="257" t="e">
        <f>SUMIF(#REF!,'Restricted bureau information'!$A74,#REF!)</f>
        <v>#REF!</v>
      </c>
      <c r="D74" s="257" t="e">
        <f>SUMIF(#REF!,'Restricted bureau information'!$A74,#REF!)</f>
        <v>#REF!</v>
      </c>
      <c r="E74" s="257" t="e">
        <f>SUMIF(#REF!,'Restricted bureau information'!$A74,#REF!)</f>
        <v>#REF!</v>
      </c>
      <c r="F74" s="257" t="e">
        <f>SUMIF(#REF!,'Restricted bureau information'!$A74,#REF!)</f>
        <v>#REF!</v>
      </c>
      <c r="G74" s="257" t="e">
        <f>SUMIF(#REF!,'Restricted bureau information'!$A74,#REF!)</f>
        <v>#REF!</v>
      </c>
      <c r="H74" s="257"/>
      <c r="I74" s="258" t="e">
        <f t="shared" si="26"/>
        <v>#REF!</v>
      </c>
      <c r="J74" s="254"/>
    </row>
    <row r="75" spans="1:10" x14ac:dyDescent="0.2">
      <c r="A75" s="254" t="str">
        <f>budgetsheet!A118</f>
        <v>Cardano</v>
      </c>
      <c r="B75" s="254"/>
      <c r="C75" s="257" t="e">
        <f>SUMIF(#REF!,'Restricted bureau information'!$A75,#REF!)</f>
        <v>#REF!</v>
      </c>
      <c r="D75" s="257" t="e">
        <f>SUMIF(#REF!,'Restricted bureau information'!$A75,#REF!)</f>
        <v>#REF!</v>
      </c>
      <c r="E75" s="257" t="e">
        <f>SUMIF(#REF!,'Restricted bureau information'!$A75,#REF!)</f>
        <v>#REF!</v>
      </c>
      <c r="F75" s="257" t="e">
        <f>SUMIF(#REF!,'Restricted bureau information'!$A75,#REF!)</f>
        <v>#REF!</v>
      </c>
      <c r="G75" s="257" t="e">
        <f>SUMIF(#REF!,'Restricted bureau information'!$A75,#REF!)</f>
        <v>#REF!</v>
      </c>
      <c r="H75" s="257"/>
      <c r="I75" s="258" t="e">
        <f t="shared" si="26"/>
        <v>#REF!</v>
      </c>
      <c r="J75" s="254"/>
    </row>
    <row r="76" spans="1:10" x14ac:dyDescent="0.2">
      <c r="A76" s="254" t="str">
        <f>budgetsheet!A119</f>
        <v>DNB</v>
      </c>
      <c r="B76" s="254"/>
      <c r="C76" s="257" t="e">
        <f>SUMIF(#REF!,'Restricted bureau information'!$A76,#REF!)</f>
        <v>#REF!</v>
      </c>
      <c r="D76" s="257" t="e">
        <f>SUMIF(#REF!,'Restricted bureau information'!$A76,#REF!)</f>
        <v>#REF!</v>
      </c>
      <c r="E76" s="257" t="e">
        <f>SUMIF(#REF!,'Restricted bureau information'!$A76,#REF!)</f>
        <v>#REF!</v>
      </c>
      <c r="F76" s="257" t="e">
        <f>SUMIF(#REF!,'Restricted bureau information'!$A76,#REF!)</f>
        <v>#REF!</v>
      </c>
      <c r="G76" s="257" t="e">
        <f>SUMIF(#REF!,'Restricted bureau information'!$A76,#REF!)</f>
        <v>#REF!</v>
      </c>
      <c r="H76" s="257"/>
      <c r="I76" s="258" t="e">
        <f t="shared" si="26"/>
        <v>#REF!</v>
      </c>
      <c r="J76" s="254"/>
    </row>
    <row r="77" spans="1:10" x14ac:dyDescent="0.2">
      <c r="A77" s="254" t="str">
        <f>budgetsheet!A123</f>
        <v>NN</v>
      </c>
      <c r="B77" s="254"/>
      <c r="C77" s="257" t="e">
        <f>SUMIF(#REF!,'Restricted bureau information'!$A77,#REF!)</f>
        <v>#REF!</v>
      </c>
      <c r="D77" s="257" t="e">
        <f>SUMIF(#REF!,'Restricted bureau information'!$A77,#REF!)</f>
        <v>#REF!</v>
      </c>
      <c r="E77" s="257" t="e">
        <f>SUMIF(#REF!,'Restricted bureau information'!$A77,#REF!)</f>
        <v>#REF!</v>
      </c>
      <c r="F77" s="257" t="e">
        <f>SUMIF(#REF!,'Restricted bureau information'!$A77,#REF!)</f>
        <v>#REF!</v>
      </c>
      <c r="G77" s="257" t="e">
        <f>SUMIF(#REF!,'Restricted bureau information'!$A77,#REF!)</f>
        <v>#REF!</v>
      </c>
      <c r="H77" s="257"/>
      <c r="I77" s="258" t="e">
        <f t="shared" si="26"/>
        <v>#REF!</v>
      </c>
      <c r="J77" s="254"/>
    </row>
    <row r="78" spans="1:10" x14ac:dyDescent="0.2">
      <c r="A78" s="254" t="str">
        <f>budgetsheet!A124</f>
        <v>Ortec Finance</v>
      </c>
      <c r="B78" s="254"/>
      <c r="C78" s="257" t="e">
        <f>SUMIF(#REF!,'Restricted bureau information'!$A78,#REF!)</f>
        <v>#REF!</v>
      </c>
      <c r="D78" s="257" t="e">
        <f>SUMIF(#REF!,'Restricted bureau information'!$A78,#REF!)</f>
        <v>#REF!</v>
      </c>
      <c r="E78" s="257" t="e">
        <f>SUMIF(#REF!,'Restricted bureau information'!$A78,#REF!)</f>
        <v>#REF!</v>
      </c>
      <c r="F78" s="257" t="e">
        <f>SUMIF(#REF!,'Restricted bureau information'!$A78,#REF!)</f>
        <v>#REF!</v>
      </c>
      <c r="G78" s="257" t="e">
        <f>SUMIF(#REF!,'Restricted bureau information'!$A78,#REF!)</f>
        <v>#REF!</v>
      </c>
      <c r="H78" s="257"/>
      <c r="I78" s="258" t="e">
        <f t="shared" si="26"/>
        <v>#REF!</v>
      </c>
      <c r="J78" s="254"/>
    </row>
    <row r="79" spans="1:10" x14ac:dyDescent="0.2">
      <c r="A79" s="254" t="e">
        <f>budgetsheet!#REF!</f>
        <v>#REF!</v>
      </c>
      <c r="B79" s="254"/>
      <c r="C79" s="257" t="e">
        <f>SUMIF(#REF!,'Restricted bureau information'!$A79,#REF!)</f>
        <v>#REF!</v>
      </c>
      <c r="D79" s="257" t="e">
        <f>SUMIF(#REF!,'Restricted bureau information'!$A79,#REF!)</f>
        <v>#REF!</v>
      </c>
      <c r="E79" s="257" t="e">
        <f>SUMIF(#REF!,'Restricted bureau information'!$A79,#REF!)</f>
        <v>#REF!</v>
      </c>
      <c r="F79" s="257" t="e">
        <f>SUMIF(#REF!,'Restricted bureau information'!$A79,#REF!)</f>
        <v>#REF!</v>
      </c>
      <c r="G79" s="257" t="e">
        <f>SUMIF(#REF!,'Restricted bureau information'!$A79,#REF!)</f>
        <v>#REF!</v>
      </c>
      <c r="H79" s="257"/>
      <c r="I79" s="258" t="e">
        <f t="shared" si="26"/>
        <v>#REF!</v>
      </c>
      <c r="J79" s="254"/>
    </row>
    <row r="80" spans="1:10" x14ac:dyDescent="0.2">
      <c r="A80" s="254" t="str">
        <f>budgetsheet!A135</f>
        <v>Other</v>
      </c>
      <c r="B80" s="254"/>
      <c r="C80" s="257" t="e">
        <f>SUMIF(#REF!,'Restricted bureau information'!$A80,#REF!)</f>
        <v>#REF!</v>
      </c>
      <c r="D80" s="257" t="e">
        <f>SUMIF(#REF!,'Restricted bureau information'!$A80,#REF!)</f>
        <v>#REF!</v>
      </c>
      <c r="E80" s="257" t="e">
        <f>SUMIF(#REF!,'Restricted bureau information'!$A80,#REF!)</f>
        <v>#REF!</v>
      </c>
      <c r="F80" s="257" t="e">
        <f>SUMIF(#REF!,'Restricted bureau information'!$A80,#REF!)</f>
        <v>#REF!</v>
      </c>
      <c r="G80" s="257" t="e">
        <f>SUMIF(#REF!,'Restricted bureau information'!$A80,#REF!)</f>
        <v>#REF!</v>
      </c>
      <c r="H80" s="257"/>
      <c r="I80" s="258" t="e">
        <f t="shared" si="26"/>
        <v>#REF!</v>
      </c>
      <c r="J80" s="254"/>
    </row>
    <row r="81" spans="1:10" x14ac:dyDescent="0.2">
      <c r="A81" s="254">
        <f>budgetsheet!A136</f>
        <v>0</v>
      </c>
      <c r="B81" s="254"/>
      <c r="C81" s="257" t="e">
        <f>SUMIF(#REF!,'Restricted bureau information'!$A81,#REF!)</f>
        <v>#REF!</v>
      </c>
      <c r="D81" s="257" t="e">
        <f>SUMIF(#REF!,'Restricted bureau information'!$A81,#REF!)</f>
        <v>#REF!</v>
      </c>
      <c r="E81" s="257" t="e">
        <f>SUMIF(#REF!,'Restricted bureau information'!$A81,#REF!)</f>
        <v>#REF!</v>
      </c>
      <c r="F81" s="257" t="e">
        <f>SUMIF(#REF!,'Restricted bureau information'!$A81,#REF!)</f>
        <v>#REF!</v>
      </c>
      <c r="G81" s="257" t="e">
        <f>SUMIF(#REF!,'Restricted bureau information'!$A81,#REF!)</f>
        <v>#REF!</v>
      </c>
      <c r="H81" s="257"/>
      <c r="I81" s="258" t="e">
        <f t="shared" si="26"/>
        <v>#REF!</v>
      </c>
      <c r="J81" s="254"/>
    </row>
    <row r="82" spans="1:10" x14ac:dyDescent="0.2">
      <c r="A82" s="254"/>
      <c r="B82" s="254"/>
      <c r="C82" s="254"/>
      <c r="D82" s="254"/>
      <c r="E82" s="254"/>
      <c r="F82" s="254"/>
      <c r="G82" s="254"/>
      <c r="H82" s="254"/>
      <c r="I82" s="254"/>
      <c r="J82" s="254"/>
    </row>
    <row r="83" spans="1:10" x14ac:dyDescent="0.2">
      <c r="A83" s="254"/>
      <c r="B83" s="254"/>
      <c r="C83" s="254"/>
      <c r="D83" s="254"/>
      <c r="E83" s="254"/>
      <c r="F83" s="254"/>
      <c r="G83" s="254"/>
      <c r="H83" s="254"/>
      <c r="I83" s="254"/>
      <c r="J83" s="254"/>
    </row>
    <row r="84" spans="1:10" x14ac:dyDescent="0.2">
      <c r="A84" s="255" t="s">
        <v>20</v>
      </c>
      <c r="B84" s="254"/>
      <c r="C84" s="256">
        <f>C70</f>
        <v>2023</v>
      </c>
      <c r="D84" s="256">
        <f t="shared" ref="D84:F84" si="27">D70</f>
        <v>2024</v>
      </c>
      <c r="E84" s="256">
        <f t="shared" si="27"/>
        <v>2025</v>
      </c>
      <c r="F84" s="256">
        <f t="shared" si="27"/>
        <v>2026</v>
      </c>
      <c r="G84" s="256">
        <f t="shared" ref="G84:I84" si="28">G70</f>
        <v>2027</v>
      </c>
      <c r="H84" s="256"/>
      <c r="I84" s="256" t="str">
        <f t="shared" si="28"/>
        <v>total</v>
      </c>
      <c r="J84" s="254"/>
    </row>
    <row r="85" spans="1:10" x14ac:dyDescent="0.2">
      <c r="A85" s="254" t="s">
        <v>23</v>
      </c>
      <c r="B85" s="254"/>
      <c r="C85" s="257" t="e">
        <f>SUMIF(#REF!,'Restricted bureau information'!$A85,#REF!)</f>
        <v>#REF!</v>
      </c>
      <c r="D85" s="257" t="e">
        <f>SUMIF(#REF!,'Restricted bureau information'!$A85,#REF!)</f>
        <v>#REF!</v>
      </c>
      <c r="E85" s="257" t="e">
        <f>SUMIF(#REF!,'Restricted bureau information'!$A85,#REF!)</f>
        <v>#REF!</v>
      </c>
      <c r="F85" s="257" t="e">
        <f>SUMIF(#REF!,'Restricted bureau information'!$A85,#REF!)</f>
        <v>#REF!</v>
      </c>
      <c r="G85" s="257" t="e">
        <f>SUMIF(#REF!,'Restricted bureau information'!$A85,#REF!)</f>
        <v>#REF!</v>
      </c>
      <c r="H85" s="257"/>
      <c r="I85" s="258" t="e">
        <f t="shared" ref="I85:I90" si="29">SUM(C85:G85)</f>
        <v>#REF!</v>
      </c>
      <c r="J85" s="254"/>
    </row>
    <row r="86" spans="1:10" x14ac:dyDescent="0.2">
      <c r="A86" s="254" t="s">
        <v>23</v>
      </c>
      <c r="B86" s="254"/>
      <c r="C86" s="257" t="e">
        <f>SUMIF(#REF!,'Restricted bureau information'!$A86,#REF!)</f>
        <v>#REF!</v>
      </c>
      <c r="D86" s="257" t="e">
        <f>SUMIF(#REF!,'Restricted bureau information'!$A86,#REF!)</f>
        <v>#REF!</v>
      </c>
      <c r="E86" s="257" t="e">
        <f>SUMIF(#REF!,'Restricted bureau information'!$A86,#REF!)</f>
        <v>#REF!</v>
      </c>
      <c r="F86" s="257" t="e">
        <f>SUMIF(#REF!,'Restricted bureau information'!$A86,#REF!)</f>
        <v>#REF!</v>
      </c>
      <c r="G86" s="257" t="e">
        <f>SUMIF(#REF!,'Restricted bureau information'!$A86,#REF!)</f>
        <v>#REF!</v>
      </c>
      <c r="H86" s="257"/>
      <c r="I86" s="258" t="e">
        <f t="shared" si="29"/>
        <v>#REF!</v>
      </c>
      <c r="J86" s="254"/>
    </row>
    <row r="87" spans="1:10" x14ac:dyDescent="0.2">
      <c r="A87" s="254" t="s">
        <v>23</v>
      </c>
      <c r="B87" s="254"/>
      <c r="C87" s="257" t="e">
        <f>SUMIF(#REF!,'Restricted bureau information'!$A87,#REF!)</f>
        <v>#REF!</v>
      </c>
      <c r="D87" s="257" t="e">
        <f>SUMIF(#REF!,'Restricted bureau information'!$A87,#REF!)</f>
        <v>#REF!</v>
      </c>
      <c r="E87" s="257" t="e">
        <f>SUMIF(#REF!,'Restricted bureau information'!$A87,#REF!)</f>
        <v>#REF!</v>
      </c>
      <c r="F87" s="257" t="e">
        <f>SUMIF(#REF!,'Restricted bureau information'!$A87,#REF!)</f>
        <v>#REF!</v>
      </c>
      <c r="G87" s="257" t="e">
        <f>SUMIF(#REF!,'Restricted bureau information'!$A87,#REF!)</f>
        <v>#REF!</v>
      </c>
      <c r="H87" s="257"/>
      <c r="I87" s="258" t="e">
        <f t="shared" si="29"/>
        <v>#REF!</v>
      </c>
      <c r="J87" s="254"/>
    </row>
    <row r="88" spans="1:10" x14ac:dyDescent="0.2">
      <c r="A88" s="254" t="s">
        <v>23</v>
      </c>
      <c r="B88" s="254"/>
      <c r="C88" s="257" t="e">
        <f>SUMIF(#REF!,'Restricted bureau information'!$A88,#REF!)</f>
        <v>#REF!</v>
      </c>
      <c r="D88" s="257" t="e">
        <f>SUMIF(#REF!,'Restricted bureau information'!$A88,#REF!)</f>
        <v>#REF!</v>
      </c>
      <c r="E88" s="257" t="e">
        <f>SUMIF(#REF!,'Restricted bureau information'!$A88,#REF!)</f>
        <v>#REF!</v>
      </c>
      <c r="F88" s="257" t="e">
        <f>SUMIF(#REF!,'Restricted bureau information'!$A88,#REF!)</f>
        <v>#REF!</v>
      </c>
      <c r="G88" s="257" t="e">
        <f>SUMIF(#REF!,'Restricted bureau information'!$A88,#REF!)</f>
        <v>#REF!</v>
      </c>
      <c r="H88" s="257"/>
      <c r="I88" s="258" t="e">
        <f t="shared" si="29"/>
        <v>#REF!</v>
      </c>
      <c r="J88" s="254"/>
    </row>
    <row r="89" spans="1:10" x14ac:dyDescent="0.2">
      <c r="A89" s="254" t="s">
        <v>23</v>
      </c>
      <c r="B89" s="254"/>
      <c r="C89" s="257" t="e">
        <f>SUMIF(#REF!,'Restricted bureau information'!$A89,#REF!)</f>
        <v>#REF!</v>
      </c>
      <c r="D89" s="257" t="e">
        <f>SUMIF(#REF!,'Restricted bureau information'!$A89,#REF!)</f>
        <v>#REF!</v>
      </c>
      <c r="E89" s="257" t="e">
        <f>SUMIF(#REF!,'Restricted bureau information'!$A89,#REF!)</f>
        <v>#REF!</v>
      </c>
      <c r="F89" s="257" t="e">
        <f>SUMIF(#REF!,'Restricted bureau information'!$A89,#REF!)</f>
        <v>#REF!</v>
      </c>
      <c r="G89" s="257" t="e">
        <f>SUMIF(#REF!,'Restricted bureau information'!$A89,#REF!)</f>
        <v>#REF!</v>
      </c>
      <c r="H89" s="257"/>
      <c r="I89" s="258" t="e">
        <f t="shared" si="29"/>
        <v>#REF!</v>
      </c>
      <c r="J89" s="254"/>
    </row>
    <row r="90" spans="1:10" x14ac:dyDescent="0.2">
      <c r="A90" s="254" t="s">
        <v>23</v>
      </c>
      <c r="B90" s="254"/>
      <c r="C90" s="257" t="e">
        <f>SUMIF(#REF!,'Restricted bureau information'!$A90,#REF!)</f>
        <v>#REF!</v>
      </c>
      <c r="D90" s="257" t="e">
        <f>SUMIF(#REF!,'Restricted bureau information'!$A90,#REF!)</f>
        <v>#REF!</v>
      </c>
      <c r="E90" s="257" t="e">
        <f>SUMIF(#REF!,'Restricted bureau information'!$A90,#REF!)</f>
        <v>#REF!</v>
      </c>
      <c r="F90" s="257" t="e">
        <f>SUMIF(#REF!,'Restricted bureau information'!$A90,#REF!)</f>
        <v>#REF!</v>
      </c>
      <c r="G90" s="257" t="e">
        <f>SUMIF(#REF!,'Restricted bureau information'!$A90,#REF!)</f>
        <v>#REF!</v>
      </c>
      <c r="H90" s="257"/>
      <c r="I90" s="258" t="e">
        <f t="shared" si="29"/>
        <v>#REF!</v>
      </c>
      <c r="J90" s="254"/>
    </row>
    <row r="91" spans="1:10" x14ac:dyDescent="0.2">
      <c r="A91" s="254"/>
      <c r="B91" s="254"/>
      <c r="C91" s="254"/>
      <c r="D91" s="254"/>
      <c r="E91" s="254"/>
      <c r="F91" s="254"/>
      <c r="G91" s="254"/>
      <c r="H91" s="254"/>
      <c r="I91" s="254"/>
      <c r="J91" s="254"/>
    </row>
  </sheetData>
  <mergeCells count="4">
    <mergeCell ref="A1:G1"/>
    <mergeCell ref="L5:M5"/>
    <mergeCell ref="A3:G3"/>
    <mergeCell ref="A34:G34"/>
  </mergeCells>
  <conditionalFormatting sqref="M11">
    <cfRule type="cellIs" dxfId="3" priority="2" operator="greaterThan">
      <formula>0.55</formula>
    </cfRule>
  </conditionalFormatting>
  <conditionalFormatting sqref="M20">
    <cfRule type="cellIs" dxfId="2" priority="1" operator="lessThan">
      <formula>0.45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sheetPr>
  <dimension ref="A1:N136"/>
  <sheetViews>
    <sheetView topLeftCell="A112" workbookViewId="0">
      <selection activeCell="D32" sqref="D32"/>
    </sheetView>
  </sheetViews>
  <sheetFormatPr defaultColWidth="9.140625" defaultRowHeight="12.75" x14ac:dyDescent="0.2"/>
  <cols>
    <col min="1" max="1" width="25.28515625" style="38" customWidth="1"/>
    <col min="2" max="2" width="16" style="38" customWidth="1"/>
    <col min="3" max="3" width="18.7109375" style="38" customWidth="1"/>
    <col min="4" max="4" width="9.28515625" style="38" bestFit="1" customWidth="1"/>
    <col min="5" max="7" width="11.28515625" style="38" bestFit="1" customWidth="1"/>
    <col min="8" max="8" width="9.28515625" style="38" bestFit="1" customWidth="1"/>
    <col min="9" max="9" width="10.140625" style="38" customWidth="1"/>
    <col min="10" max="11" width="11.28515625" style="38" bestFit="1" customWidth="1"/>
    <col min="12" max="12" width="9.140625" style="38"/>
    <col min="13" max="14" width="15" style="38" hidden="1" customWidth="1"/>
    <col min="15" max="16384" width="9.140625" style="38"/>
  </cols>
  <sheetData>
    <row r="1" spans="1:14" ht="20.25" x14ac:dyDescent="0.3">
      <c r="A1" s="402" t="s">
        <v>4</v>
      </c>
      <c r="B1" s="402"/>
      <c r="C1" s="402"/>
      <c r="D1" s="402"/>
      <c r="E1" s="402"/>
      <c r="F1" s="402"/>
      <c r="G1" s="402"/>
      <c r="H1" s="402"/>
      <c r="I1" s="247"/>
      <c r="J1" s="89"/>
    </row>
    <row r="3" spans="1:14" ht="15.75" x14ac:dyDescent="0.25">
      <c r="A3" s="403" t="s">
        <v>11</v>
      </c>
      <c r="B3" s="403"/>
      <c r="C3" s="403"/>
      <c r="D3" s="403"/>
      <c r="E3" s="403"/>
      <c r="F3" s="403"/>
      <c r="G3" s="403"/>
      <c r="H3" s="403"/>
      <c r="I3" s="248"/>
      <c r="J3" s="90"/>
    </row>
    <row r="5" spans="1:14" ht="15.75" x14ac:dyDescent="0.25">
      <c r="M5" s="403" t="s">
        <v>8</v>
      </c>
      <c r="N5" s="403"/>
    </row>
    <row r="6" spans="1:14" ht="15.75" x14ac:dyDescent="0.25">
      <c r="A6" s="91" t="s">
        <v>67</v>
      </c>
      <c r="B6" s="91"/>
      <c r="C6" s="92"/>
      <c r="D6" s="93">
        <f>budgetsheet!U6</f>
        <v>2023</v>
      </c>
      <c r="E6" s="93">
        <f>budgetsheet!V6</f>
        <v>2024</v>
      </c>
      <c r="F6" s="93">
        <f>budgetsheet!W6</f>
        <v>2025</v>
      </c>
      <c r="G6" s="93">
        <f>budgetsheet!X6</f>
        <v>2026</v>
      </c>
      <c r="H6" s="93">
        <f>budgetsheet!Y6</f>
        <v>2027</v>
      </c>
      <c r="I6" s="93">
        <f>budgetsheet!Z6</f>
        <v>2028</v>
      </c>
      <c r="J6" s="93" t="str">
        <f>budgetsheet!AA6</f>
        <v>total</v>
      </c>
      <c r="M6" s="93" t="s">
        <v>9</v>
      </c>
      <c r="N6" s="93" t="s">
        <v>10</v>
      </c>
    </row>
    <row r="7" spans="1:14" s="40" customFormat="1" x14ac:dyDescent="0.2">
      <c r="A7" s="94" t="str">
        <f>budgetsheet!A9</f>
        <v>Role/function</v>
      </c>
      <c r="B7" s="94" t="str">
        <f>budgetsheet!C9</f>
        <v>Name</v>
      </c>
      <c r="C7" s="94" t="str">
        <f>budgetsheet!D9</f>
        <v>Affiliation</v>
      </c>
      <c r="D7" s="93"/>
      <c r="E7" s="93"/>
      <c r="F7" s="93"/>
      <c r="G7" s="93"/>
      <c r="H7" s="93"/>
      <c r="I7" s="93"/>
      <c r="J7" s="93"/>
      <c r="M7" s="93"/>
      <c r="N7" s="93"/>
    </row>
    <row r="8" spans="1:14" x14ac:dyDescent="0.2">
      <c r="A8" s="38" t="str">
        <f>budgetsheet!B12</f>
        <v>Click and choose</v>
      </c>
      <c r="B8" s="38" t="str">
        <f>budgetsheet!C12</f>
        <v>Name</v>
      </c>
      <c r="C8" s="38" t="str">
        <f>budgetsheet!D12</f>
        <v>Click and choose</v>
      </c>
      <c r="D8" s="96">
        <f>budgetsheet!$E12*budgetsheet!$F12*budgetsheet!H12/12</f>
        <v>0</v>
      </c>
      <c r="E8" s="96">
        <f>budgetsheet!$E12*budgetsheet!$F12*budgetsheet!I12/12</f>
        <v>0</v>
      </c>
      <c r="F8" s="96">
        <f>budgetsheet!$E12*budgetsheet!$F12*budgetsheet!J12/12</f>
        <v>0</v>
      </c>
      <c r="G8" s="96">
        <f>budgetsheet!$E12*budgetsheet!$F12*budgetsheet!K12/12</f>
        <v>0</v>
      </c>
      <c r="H8" s="96">
        <f>budgetsheet!$E12*budgetsheet!$F12*budgetsheet!L12/12</f>
        <v>0</v>
      </c>
      <c r="I8" s="96">
        <f>budgetsheet!$E12*budgetsheet!$F12*budgetsheet!M12/12</f>
        <v>0</v>
      </c>
      <c r="J8" s="96">
        <f>SUM(D8:I8)</f>
        <v>0</v>
      </c>
      <c r="M8" s="97" t="e">
        <f t="shared" ref="M8:M24" si="0">J8/J$27</f>
        <v>#DIV/0!</v>
      </c>
    </row>
    <row r="9" spans="1:14" x14ac:dyDescent="0.2">
      <c r="A9" s="38" t="str">
        <f>budgetsheet!B13</f>
        <v>Click and choose</v>
      </c>
      <c r="B9" s="38" t="str">
        <f>budgetsheet!C13</f>
        <v>Name</v>
      </c>
      <c r="C9" s="38" t="str">
        <f>budgetsheet!D13</f>
        <v>Click and choose</v>
      </c>
      <c r="D9" s="96">
        <f>budgetsheet!$E13*budgetsheet!$F13*budgetsheet!H13/12</f>
        <v>0</v>
      </c>
      <c r="E9" s="96">
        <f>budgetsheet!$E13*budgetsheet!$F13*budgetsheet!I13/12</f>
        <v>0</v>
      </c>
      <c r="F9" s="96">
        <f>budgetsheet!$E13*budgetsheet!$F13*budgetsheet!J13/12</f>
        <v>0</v>
      </c>
      <c r="G9" s="96">
        <f>budgetsheet!$E13*budgetsheet!$F13*budgetsheet!K13/12</f>
        <v>0</v>
      </c>
      <c r="H9" s="96">
        <f>budgetsheet!$E13*budgetsheet!$F13*budgetsheet!L13/12</f>
        <v>0</v>
      </c>
      <c r="I9" s="96">
        <f>budgetsheet!$E13*budgetsheet!$F13*budgetsheet!M13/12</f>
        <v>0</v>
      </c>
      <c r="J9" s="96">
        <f t="shared" ref="J9:J18" si="1">SUM(D9:I9)</f>
        <v>0</v>
      </c>
      <c r="M9" s="97" t="e">
        <f t="shared" si="0"/>
        <v>#DIV/0!</v>
      </c>
    </row>
    <row r="10" spans="1:14" x14ac:dyDescent="0.2">
      <c r="A10" s="38" t="str">
        <f>budgetsheet!B14</f>
        <v>Click and choose</v>
      </c>
      <c r="B10" s="38" t="str">
        <f>budgetsheet!C14</f>
        <v>Name</v>
      </c>
      <c r="C10" s="38" t="str">
        <f>budgetsheet!D14</f>
        <v>Click and choose</v>
      </c>
      <c r="D10" s="96">
        <f>budgetsheet!$E14*budgetsheet!$F14*budgetsheet!H14/12</f>
        <v>0</v>
      </c>
      <c r="E10" s="96">
        <f>budgetsheet!$E14*budgetsheet!$F14*budgetsheet!I14/12</f>
        <v>0</v>
      </c>
      <c r="F10" s="96">
        <f>budgetsheet!$E14*budgetsheet!$F14*budgetsheet!J14/12</f>
        <v>0</v>
      </c>
      <c r="G10" s="96">
        <f>budgetsheet!$E14*budgetsheet!$F14*budgetsheet!K14/12</f>
        <v>0</v>
      </c>
      <c r="H10" s="96">
        <f>budgetsheet!$E14*budgetsheet!$F14*budgetsheet!L14/12</f>
        <v>0</v>
      </c>
      <c r="I10" s="96">
        <f>budgetsheet!$E14*budgetsheet!$F14*budgetsheet!M14/12</f>
        <v>0</v>
      </c>
      <c r="J10" s="96">
        <f t="shared" si="1"/>
        <v>0</v>
      </c>
      <c r="M10" s="97" t="e">
        <f t="shared" si="0"/>
        <v>#DIV/0!</v>
      </c>
    </row>
    <row r="11" spans="1:14" x14ac:dyDescent="0.2">
      <c r="A11" s="38" t="str">
        <f>budgetsheet!B15</f>
        <v>Click and choose</v>
      </c>
      <c r="B11" s="38" t="str">
        <f>budgetsheet!C15</f>
        <v>Name</v>
      </c>
      <c r="C11" s="38" t="str">
        <f>budgetsheet!D15</f>
        <v>Click and choose</v>
      </c>
      <c r="D11" s="96">
        <f>budgetsheet!$E15*budgetsheet!$F15*budgetsheet!H15/12</f>
        <v>0</v>
      </c>
      <c r="E11" s="96">
        <f>budgetsheet!$E15*budgetsheet!$F15*budgetsheet!I15/12</f>
        <v>0</v>
      </c>
      <c r="F11" s="96">
        <f>budgetsheet!$E15*budgetsheet!$F15*budgetsheet!J15/12</f>
        <v>0</v>
      </c>
      <c r="G11" s="96">
        <f>budgetsheet!$E15*budgetsheet!$F15*budgetsheet!K15/12</f>
        <v>0</v>
      </c>
      <c r="H11" s="96">
        <f>budgetsheet!$E15*budgetsheet!$F15*budgetsheet!L15/12</f>
        <v>0</v>
      </c>
      <c r="I11" s="96">
        <f>budgetsheet!$E15*budgetsheet!$F15*budgetsheet!M15/12</f>
        <v>0</v>
      </c>
      <c r="J11" s="96">
        <f t="shared" si="1"/>
        <v>0</v>
      </c>
      <c r="M11" s="97" t="e">
        <f t="shared" si="0"/>
        <v>#DIV/0!</v>
      </c>
    </row>
    <row r="12" spans="1:14" x14ac:dyDescent="0.2">
      <c r="A12" s="38" t="str">
        <f>budgetsheet!B17</f>
        <v>Click and choose</v>
      </c>
      <c r="B12" s="38" t="str">
        <f>budgetsheet!C17</f>
        <v>Name</v>
      </c>
      <c r="C12" s="38" t="str">
        <f>budgetsheet!D17</f>
        <v>Click and choose</v>
      </c>
      <c r="D12" s="96">
        <f>budgetsheet!$E16*budgetsheet!$F16*budgetsheet!H16/12</f>
        <v>0</v>
      </c>
      <c r="E12" s="96">
        <f>budgetsheet!$E16*budgetsheet!$F16*budgetsheet!I16/12</f>
        <v>0</v>
      </c>
      <c r="F12" s="96">
        <f>budgetsheet!$E16*budgetsheet!$F16*budgetsheet!J16/12</f>
        <v>0</v>
      </c>
      <c r="G12" s="96">
        <f>budgetsheet!$E16*budgetsheet!$F16*budgetsheet!K16/12</f>
        <v>0</v>
      </c>
      <c r="H12" s="96">
        <f>budgetsheet!$E16*budgetsheet!$F16*budgetsheet!L16/12</f>
        <v>0</v>
      </c>
      <c r="I12" s="96">
        <f>budgetsheet!$E16*budgetsheet!$F16*budgetsheet!M16/12</f>
        <v>0</v>
      </c>
      <c r="J12" s="96">
        <f t="shared" si="1"/>
        <v>0</v>
      </c>
      <c r="K12" s="125"/>
      <c r="L12" s="126" t="s">
        <v>133</v>
      </c>
      <c r="M12" s="97" t="e">
        <f t="shared" si="0"/>
        <v>#DIV/0!</v>
      </c>
    </row>
    <row r="13" spans="1:14" x14ac:dyDescent="0.2">
      <c r="A13" s="38" t="str">
        <f>budgetsheet!B18</f>
        <v>Click and choose</v>
      </c>
      <c r="B13" s="38" t="str">
        <f>budgetsheet!C18</f>
        <v>Name</v>
      </c>
      <c r="C13" s="38" t="str">
        <f>budgetsheet!D18</f>
        <v>Click and choose</v>
      </c>
      <c r="D13" s="96">
        <f>budgetsheet!$E17*budgetsheet!$F17*budgetsheet!H17/12</f>
        <v>0</v>
      </c>
      <c r="E13" s="96">
        <f>budgetsheet!$E17*budgetsheet!$F17*budgetsheet!I17/12</f>
        <v>0</v>
      </c>
      <c r="F13" s="96">
        <f>budgetsheet!$E17*budgetsheet!$F17*budgetsheet!J17/12</f>
        <v>0</v>
      </c>
      <c r="G13" s="96">
        <f>budgetsheet!$E17*budgetsheet!$F17*budgetsheet!K17/12</f>
        <v>0</v>
      </c>
      <c r="H13" s="96">
        <f>budgetsheet!$E17*budgetsheet!$F17*budgetsheet!L17/12</f>
        <v>0</v>
      </c>
      <c r="I13" s="96">
        <f>budgetsheet!$E17*budgetsheet!$F17*budgetsheet!M17/12</f>
        <v>0</v>
      </c>
      <c r="J13" s="96">
        <f t="shared" si="1"/>
        <v>0</v>
      </c>
      <c r="M13" s="97" t="e">
        <f t="shared" si="0"/>
        <v>#DIV/0!</v>
      </c>
    </row>
    <row r="14" spans="1:14" x14ac:dyDescent="0.2">
      <c r="A14" s="38" t="str">
        <f>budgetsheet!B19</f>
        <v>Click and choose</v>
      </c>
      <c r="B14" s="38" t="str">
        <f>budgetsheet!C19</f>
        <v>Name</v>
      </c>
      <c r="C14" s="38" t="str">
        <f>budgetsheet!D19</f>
        <v>Click and choose</v>
      </c>
      <c r="D14" s="96">
        <f>budgetsheet!$E18*budgetsheet!$F18*budgetsheet!H18/12</f>
        <v>0</v>
      </c>
      <c r="E14" s="96">
        <f>budgetsheet!$E18*budgetsheet!$F18*budgetsheet!I18/12</f>
        <v>0</v>
      </c>
      <c r="F14" s="96">
        <f>budgetsheet!$E18*budgetsheet!$F18*budgetsheet!J18/12</f>
        <v>0</v>
      </c>
      <c r="G14" s="96">
        <f>budgetsheet!$E18*budgetsheet!$F18*budgetsheet!K18/12</f>
        <v>0</v>
      </c>
      <c r="H14" s="96">
        <f>budgetsheet!$E18*budgetsheet!$F18*budgetsheet!L18/12</f>
        <v>0</v>
      </c>
      <c r="I14" s="96">
        <f>budgetsheet!$E18*budgetsheet!$F18*budgetsheet!M18/12</f>
        <v>0</v>
      </c>
      <c r="J14" s="96">
        <f t="shared" si="1"/>
        <v>0</v>
      </c>
      <c r="M14" s="97" t="e">
        <f t="shared" si="0"/>
        <v>#DIV/0!</v>
      </c>
    </row>
    <row r="15" spans="1:14" x14ac:dyDescent="0.2">
      <c r="A15" s="38" t="str">
        <f>budgetsheet!B20</f>
        <v>Click and choose</v>
      </c>
      <c r="B15" s="38" t="str">
        <f>budgetsheet!C20</f>
        <v>Name</v>
      </c>
      <c r="C15" s="38" t="str">
        <f>budgetsheet!D20</f>
        <v>Click and choose</v>
      </c>
      <c r="D15" s="96">
        <f>budgetsheet!$E19*budgetsheet!$F19*budgetsheet!H19/12</f>
        <v>0</v>
      </c>
      <c r="E15" s="96">
        <f>budgetsheet!$E19*budgetsheet!$F19*budgetsheet!I19/12</f>
        <v>0</v>
      </c>
      <c r="F15" s="96">
        <f>budgetsheet!$E19*budgetsheet!$F19*budgetsheet!J19/12</f>
        <v>0</v>
      </c>
      <c r="G15" s="96">
        <f>budgetsheet!$E19*budgetsheet!$F19*budgetsheet!K19/12</f>
        <v>0</v>
      </c>
      <c r="H15" s="96">
        <f>budgetsheet!$E19*budgetsheet!$F19*budgetsheet!L19/12</f>
        <v>0</v>
      </c>
      <c r="I15" s="96">
        <f>budgetsheet!$E19*budgetsheet!$F19*budgetsheet!M19/12</f>
        <v>0</v>
      </c>
      <c r="J15" s="96">
        <f t="shared" si="1"/>
        <v>0</v>
      </c>
      <c r="M15" s="97" t="e">
        <f t="shared" si="0"/>
        <v>#DIV/0!</v>
      </c>
    </row>
    <row r="16" spans="1:14" x14ac:dyDescent="0.2">
      <c r="A16" s="38" t="str">
        <f>budgetsheet!B21</f>
        <v>Click and choose</v>
      </c>
      <c r="B16" s="38" t="str">
        <f>budgetsheet!C21</f>
        <v>Name</v>
      </c>
      <c r="C16" s="38" t="str">
        <f>budgetsheet!D21</f>
        <v>Click and choose</v>
      </c>
      <c r="D16" s="96">
        <f>budgetsheet!$E20*budgetsheet!$F20*budgetsheet!H20/12</f>
        <v>0</v>
      </c>
      <c r="E16" s="96">
        <f>budgetsheet!$E20*budgetsheet!$F20*budgetsheet!I20/12</f>
        <v>0</v>
      </c>
      <c r="F16" s="96">
        <f>budgetsheet!$E20*budgetsheet!$F20*budgetsheet!J20/12</f>
        <v>0</v>
      </c>
      <c r="G16" s="96">
        <f>budgetsheet!$E20*budgetsheet!$F20*budgetsheet!K20/12</f>
        <v>0</v>
      </c>
      <c r="H16" s="96">
        <f>budgetsheet!$E20*budgetsheet!$F20*budgetsheet!L20/12</f>
        <v>0</v>
      </c>
      <c r="I16" s="96">
        <f>budgetsheet!$E20*budgetsheet!$F20*budgetsheet!M20/12</f>
        <v>0</v>
      </c>
      <c r="J16" s="96">
        <f t="shared" si="1"/>
        <v>0</v>
      </c>
      <c r="M16" s="97" t="e">
        <f t="shared" si="0"/>
        <v>#DIV/0!</v>
      </c>
    </row>
    <row r="17" spans="1:14" x14ac:dyDescent="0.2">
      <c r="A17" s="38" t="str">
        <f>budgetsheet!B22</f>
        <v>Click and choose</v>
      </c>
      <c r="B17" s="38" t="str">
        <f>budgetsheet!C22</f>
        <v>Name</v>
      </c>
      <c r="C17" s="38" t="str">
        <f>budgetsheet!D22</f>
        <v>Click and choose</v>
      </c>
      <c r="D17" s="96">
        <f>budgetsheet!$E21*budgetsheet!$F21*budgetsheet!H21/12</f>
        <v>0</v>
      </c>
      <c r="E17" s="96">
        <f>budgetsheet!$E21*budgetsheet!$F21*budgetsheet!I21/12</f>
        <v>0</v>
      </c>
      <c r="F17" s="96">
        <f>budgetsheet!$E21*budgetsheet!$F21*budgetsheet!J21/12</f>
        <v>0</v>
      </c>
      <c r="G17" s="96">
        <f>budgetsheet!$E21*budgetsheet!$F21*budgetsheet!K21/12</f>
        <v>0</v>
      </c>
      <c r="H17" s="96">
        <f>budgetsheet!$E21*budgetsheet!$F21*budgetsheet!L21/12</f>
        <v>0</v>
      </c>
      <c r="I17" s="96">
        <f>budgetsheet!$E21*budgetsheet!$F21*budgetsheet!M21/12</f>
        <v>0</v>
      </c>
      <c r="J17" s="96">
        <f t="shared" si="1"/>
        <v>0</v>
      </c>
      <c r="M17" s="97" t="e">
        <f t="shared" si="0"/>
        <v>#DIV/0!</v>
      </c>
    </row>
    <row r="18" spans="1:14" x14ac:dyDescent="0.2">
      <c r="A18" s="38" t="str">
        <f>budgetsheet!B23</f>
        <v>Click and choose</v>
      </c>
      <c r="B18" s="38" t="str">
        <f>budgetsheet!C23</f>
        <v>Name</v>
      </c>
      <c r="C18" s="38" t="str">
        <f>budgetsheet!D23</f>
        <v>Click and choose</v>
      </c>
      <c r="D18" s="96">
        <f>budgetsheet!$E22*budgetsheet!$F22*budgetsheet!H22/12</f>
        <v>0</v>
      </c>
      <c r="E18" s="96">
        <f>budgetsheet!$E22*budgetsheet!$F22*budgetsheet!I22/12</f>
        <v>0</v>
      </c>
      <c r="F18" s="96">
        <f>budgetsheet!$E22*budgetsheet!$F22*budgetsheet!J22/12</f>
        <v>0</v>
      </c>
      <c r="G18" s="96">
        <f>budgetsheet!$E22*budgetsheet!$F22*budgetsheet!K22/12</f>
        <v>0</v>
      </c>
      <c r="H18" s="96">
        <f>budgetsheet!$E22*budgetsheet!$F22*budgetsheet!L22/12</f>
        <v>0</v>
      </c>
      <c r="I18" s="96">
        <f>budgetsheet!$E22*budgetsheet!$F22*budgetsheet!M22/12</f>
        <v>0</v>
      </c>
      <c r="J18" s="96">
        <f t="shared" si="1"/>
        <v>0</v>
      </c>
      <c r="M18" s="97" t="e">
        <f t="shared" si="0"/>
        <v>#DIV/0!</v>
      </c>
    </row>
    <row r="19" spans="1:14" x14ac:dyDescent="0.2">
      <c r="A19" s="38" t="str">
        <f>budgetsheet!B25</f>
        <v>Click and choose</v>
      </c>
      <c r="B19" s="38" t="str">
        <f>budgetsheet!C25</f>
        <v>Name</v>
      </c>
      <c r="C19" s="38">
        <f>budgetsheet!D25</f>
        <v>0</v>
      </c>
      <c r="D19" s="96" t="str">
        <f>budgetsheet!U25</f>
        <v>-</v>
      </c>
      <c r="E19" s="96" t="str">
        <f>budgetsheet!V25</f>
        <v>-</v>
      </c>
      <c r="F19" s="96" t="str">
        <f>budgetsheet!W25</f>
        <v>-</v>
      </c>
      <c r="G19" s="96" t="str">
        <f>budgetsheet!X25</f>
        <v>-</v>
      </c>
      <c r="H19" s="96" t="str">
        <f>budgetsheet!Y25</f>
        <v>-</v>
      </c>
      <c r="I19" s="96" t="str">
        <f>budgetsheet!Z25</f>
        <v>-</v>
      </c>
      <c r="J19" s="96">
        <f>SUM(D19:I19)</f>
        <v>0</v>
      </c>
      <c r="M19" s="97" t="e">
        <f t="shared" si="0"/>
        <v>#DIV/0!</v>
      </c>
    </row>
    <row r="20" spans="1:14" x14ac:dyDescent="0.2">
      <c r="A20" s="38" t="str">
        <f>budgetsheet!B26</f>
        <v>Click and choose</v>
      </c>
      <c r="B20" s="38" t="str">
        <f>budgetsheet!C26</f>
        <v>Name</v>
      </c>
      <c r="C20" s="38">
        <f>budgetsheet!D26</f>
        <v>0</v>
      </c>
      <c r="D20" s="96" t="str">
        <f>budgetsheet!U26</f>
        <v>-</v>
      </c>
      <c r="E20" s="96" t="str">
        <f>budgetsheet!V26</f>
        <v>-</v>
      </c>
      <c r="F20" s="96" t="str">
        <f>budgetsheet!W26</f>
        <v>-</v>
      </c>
      <c r="G20" s="96" t="str">
        <f>budgetsheet!X26</f>
        <v>-</v>
      </c>
      <c r="H20" s="96" t="str">
        <f>budgetsheet!Y26</f>
        <v>-</v>
      </c>
      <c r="I20" s="96" t="str">
        <f>budgetsheet!Z26</f>
        <v>-</v>
      </c>
      <c r="J20" s="96">
        <f t="shared" ref="J20:J24" si="2">SUM(D20:I20)</f>
        <v>0</v>
      </c>
      <c r="M20" s="97" t="e">
        <f t="shared" si="0"/>
        <v>#DIV/0!</v>
      </c>
    </row>
    <row r="21" spans="1:14" x14ac:dyDescent="0.2">
      <c r="A21" s="38" t="str">
        <f>budgetsheet!B27</f>
        <v>Click and choose</v>
      </c>
      <c r="B21" s="38" t="str">
        <f>budgetsheet!C27</f>
        <v>Name</v>
      </c>
      <c r="C21" s="38">
        <f>budgetsheet!D27</f>
        <v>0</v>
      </c>
      <c r="D21" s="96" t="str">
        <f>budgetsheet!U27</f>
        <v>-</v>
      </c>
      <c r="E21" s="96" t="str">
        <f>budgetsheet!V27</f>
        <v>-</v>
      </c>
      <c r="F21" s="96" t="str">
        <f>budgetsheet!W27</f>
        <v>-</v>
      </c>
      <c r="G21" s="96" t="str">
        <f>budgetsheet!X27</f>
        <v>-</v>
      </c>
      <c r="H21" s="96" t="str">
        <f>budgetsheet!Y27</f>
        <v>-</v>
      </c>
      <c r="I21" s="96" t="str">
        <f>budgetsheet!Z27</f>
        <v>-</v>
      </c>
      <c r="J21" s="96">
        <f t="shared" si="2"/>
        <v>0</v>
      </c>
      <c r="M21" s="97" t="e">
        <f t="shared" si="0"/>
        <v>#DIV/0!</v>
      </c>
    </row>
    <row r="22" spans="1:14" x14ac:dyDescent="0.2">
      <c r="A22" s="38" t="str">
        <f>budgetsheet!B28</f>
        <v>Click and choose</v>
      </c>
      <c r="B22" s="38" t="str">
        <f>budgetsheet!C28</f>
        <v>Name</v>
      </c>
      <c r="C22" s="38">
        <f>budgetsheet!D28</f>
        <v>0</v>
      </c>
      <c r="D22" s="96" t="str">
        <f>budgetsheet!U28</f>
        <v>-</v>
      </c>
      <c r="E22" s="96" t="str">
        <f>budgetsheet!V28</f>
        <v>-</v>
      </c>
      <c r="F22" s="96" t="str">
        <f>budgetsheet!W28</f>
        <v>-</v>
      </c>
      <c r="G22" s="96" t="str">
        <f>budgetsheet!X28</f>
        <v>-</v>
      </c>
      <c r="H22" s="96" t="str">
        <f>budgetsheet!Y28</f>
        <v>-</v>
      </c>
      <c r="I22" s="96" t="str">
        <f>budgetsheet!Z28</f>
        <v>-</v>
      </c>
      <c r="J22" s="96">
        <f t="shared" si="2"/>
        <v>0</v>
      </c>
      <c r="M22" s="97" t="e">
        <f t="shared" si="0"/>
        <v>#DIV/0!</v>
      </c>
    </row>
    <row r="23" spans="1:14" x14ac:dyDescent="0.2">
      <c r="A23" s="38" t="str">
        <f>budgetsheet!B29</f>
        <v>Click and choose</v>
      </c>
      <c r="B23" s="38" t="str">
        <f>budgetsheet!C29</f>
        <v>Name</v>
      </c>
      <c r="C23" s="38">
        <f>budgetsheet!D29</f>
        <v>0</v>
      </c>
      <c r="D23" s="96" t="str">
        <f>budgetsheet!U29</f>
        <v>-</v>
      </c>
      <c r="E23" s="96" t="str">
        <f>budgetsheet!V29</f>
        <v>-</v>
      </c>
      <c r="F23" s="96" t="str">
        <f>budgetsheet!W29</f>
        <v>-</v>
      </c>
      <c r="G23" s="96" t="str">
        <f>budgetsheet!X29</f>
        <v>-</v>
      </c>
      <c r="H23" s="96" t="str">
        <f>budgetsheet!Y29</f>
        <v>-</v>
      </c>
      <c r="I23" s="96" t="str">
        <f>budgetsheet!Z29</f>
        <v>-</v>
      </c>
      <c r="J23" s="96">
        <f t="shared" si="2"/>
        <v>0</v>
      </c>
      <c r="M23" s="97" t="e">
        <f t="shared" si="0"/>
        <v>#DIV/0!</v>
      </c>
    </row>
    <row r="24" spans="1:14" x14ac:dyDescent="0.2">
      <c r="A24" s="38" t="str">
        <f>budgetsheet!B30</f>
        <v>Click and choose</v>
      </c>
      <c r="B24" s="38" t="str">
        <f>budgetsheet!C30</f>
        <v>Name</v>
      </c>
      <c r="C24" s="38">
        <f>budgetsheet!D30</f>
        <v>0</v>
      </c>
      <c r="D24" s="96" t="str">
        <f>budgetsheet!U30</f>
        <v>-</v>
      </c>
      <c r="E24" s="96" t="str">
        <f>budgetsheet!V30</f>
        <v>-</v>
      </c>
      <c r="F24" s="96" t="str">
        <f>budgetsheet!W30</f>
        <v>-</v>
      </c>
      <c r="G24" s="96" t="str">
        <f>budgetsheet!X30</f>
        <v>-</v>
      </c>
      <c r="H24" s="96" t="str">
        <f>budgetsheet!Y30</f>
        <v>-</v>
      </c>
      <c r="I24" s="96" t="str">
        <f>budgetsheet!Z30</f>
        <v>-</v>
      </c>
      <c r="J24" s="96">
        <f t="shared" si="2"/>
        <v>0</v>
      </c>
      <c r="M24" s="97" t="e">
        <f t="shared" si="0"/>
        <v>#DIV/0!</v>
      </c>
    </row>
    <row r="25" spans="1:14" ht="13.5" thickBot="1" x14ac:dyDescent="0.25">
      <c r="A25" s="98"/>
      <c r="B25" s="98"/>
      <c r="C25" s="98"/>
      <c r="D25" s="99"/>
      <c r="E25" s="99"/>
      <c r="F25" s="99"/>
      <c r="G25" s="99"/>
      <c r="H25" s="99"/>
      <c r="I25" s="99"/>
      <c r="J25" s="99"/>
    </row>
    <row r="26" spans="1:14" ht="13.5" thickTop="1" x14ac:dyDescent="0.2"/>
    <row r="27" spans="1:14" x14ac:dyDescent="0.2">
      <c r="A27" s="95" t="s">
        <v>68</v>
      </c>
      <c r="B27" s="95"/>
      <c r="D27" s="96">
        <f t="shared" ref="D27:J27" si="3">SUM(D8:D24)</f>
        <v>0</v>
      </c>
      <c r="E27" s="96">
        <f t="shared" si="3"/>
        <v>0</v>
      </c>
      <c r="F27" s="96">
        <f t="shared" si="3"/>
        <v>0</v>
      </c>
      <c r="G27" s="96">
        <f t="shared" si="3"/>
        <v>0</v>
      </c>
      <c r="H27" s="96">
        <f t="shared" si="3"/>
        <v>0</v>
      </c>
      <c r="I27" s="96"/>
      <c r="J27" s="100">
        <f t="shared" si="3"/>
        <v>0</v>
      </c>
      <c r="M27" s="101" t="e">
        <f>J27/J27</f>
        <v>#DIV/0!</v>
      </c>
      <c r="N27" s="101" t="e">
        <f>J27/J$76</f>
        <v>#REF!</v>
      </c>
    </row>
    <row r="30" spans="1:14" ht="15.75" x14ac:dyDescent="0.25">
      <c r="A30" s="260" t="s">
        <v>69</v>
      </c>
      <c r="B30" s="260"/>
      <c r="C30" s="261"/>
      <c r="D30" s="262">
        <f>D6</f>
        <v>2023</v>
      </c>
      <c r="E30" s="262">
        <f t="shared" ref="E30:H30" si="4">E6</f>
        <v>2024</v>
      </c>
      <c r="F30" s="262">
        <f t="shared" si="4"/>
        <v>2025</v>
      </c>
      <c r="G30" s="262">
        <f t="shared" si="4"/>
        <v>2026</v>
      </c>
      <c r="H30" s="262">
        <f t="shared" si="4"/>
        <v>2027</v>
      </c>
      <c r="I30" s="262">
        <f t="shared" ref="I30" si="5">I6</f>
        <v>2028</v>
      </c>
      <c r="J30" s="262" t="s">
        <v>6</v>
      </c>
      <c r="K30" s="263"/>
      <c r="M30" s="93" t="s">
        <v>9</v>
      </c>
    </row>
    <row r="31" spans="1:14" s="40" customFormat="1" x14ac:dyDescent="0.2">
      <c r="A31" s="264" t="str">
        <f t="shared" ref="A31:C46" si="6">A7</f>
        <v>Role/function</v>
      </c>
      <c r="B31" s="264" t="str">
        <f t="shared" ref="B31:C32" si="7">B7</f>
        <v>Name</v>
      </c>
      <c r="C31" s="264" t="str">
        <f t="shared" si="7"/>
        <v>Affiliation</v>
      </c>
      <c r="D31" s="262"/>
      <c r="E31" s="262"/>
      <c r="F31" s="262"/>
      <c r="G31" s="262"/>
      <c r="H31" s="262"/>
      <c r="I31" s="262"/>
      <c r="J31" s="262"/>
      <c r="K31" s="265"/>
      <c r="M31" s="93"/>
      <c r="N31" s="93"/>
    </row>
    <row r="32" spans="1:14" x14ac:dyDescent="0.2">
      <c r="A32" s="263" t="str">
        <f t="shared" si="6"/>
        <v>Click and choose</v>
      </c>
      <c r="B32" s="263" t="str">
        <f t="shared" si="7"/>
        <v>Name</v>
      </c>
      <c r="C32" s="263" t="str">
        <f t="shared" si="7"/>
        <v>Click and choose</v>
      </c>
      <c r="D32" s="266" t="e">
        <f>budgetsheet!$E12*budgetsheet!#REF!*budgetsheet!H12/12</f>
        <v>#REF!</v>
      </c>
      <c r="E32" s="266" t="e">
        <f>budgetsheet!$E12*budgetsheet!#REF!*budgetsheet!I12/12</f>
        <v>#REF!</v>
      </c>
      <c r="F32" s="266" t="e">
        <f>budgetsheet!$E12*budgetsheet!#REF!*budgetsheet!J12/12</f>
        <v>#REF!</v>
      </c>
      <c r="G32" s="266" t="e">
        <f>budgetsheet!$E12*budgetsheet!#REF!*budgetsheet!K12/12</f>
        <v>#REF!</v>
      </c>
      <c r="H32" s="266" t="e">
        <f>budgetsheet!$E12*budgetsheet!#REF!*budgetsheet!L12/12</f>
        <v>#REF!</v>
      </c>
      <c r="I32" s="266" t="e">
        <f>budgetsheet!$E12*budgetsheet!#REF!*budgetsheet!M12/12</f>
        <v>#REF!</v>
      </c>
      <c r="J32" s="266" t="e">
        <f>SUM(D32:I32)</f>
        <v>#REF!</v>
      </c>
      <c r="K32" s="263"/>
      <c r="M32" s="97"/>
    </row>
    <row r="33" spans="1:13" x14ac:dyDescent="0.2">
      <c r="A33" s="263" t="str">
        <f t="shared" si="6"/>
        <v>Click and choose</v>
      </c>
      <c r="B33" s="263" t="str">
        <f t="shared" si="6"/>
        <v>Name</v>
      </c>
      <c r="C33" s="263" t="str">
        <f t="shared" si="6"/>
        <v>Click and choose</v>
      </c>
      <c r="D33" s="266" t="e">
        <f>budgetsheet!$E13*budgetsheet!#REF!*budgetsheet!H13/12</f>
        <v>#REF!</v>
      </c>
      <c r="E33" s="266" t="e">
        <f>budgetsheet!$E13*budgetsheet!#REF!*budgetsheet!I13/12</f>
        <v>#REF!</v>
      </c>
      <c r="F33" s="266" t="e">
        <f>budgetsheet!$E13*budgetsheet!#REF!*budgetsheet!J13/12</f>
        <v>#REF!</v>
      </c>
      <c r="G33" s="266" t="e">
        <f>budgetsheet!$E13*budgetsheet!#REF!*budgetsheet!K13/12</f>
        <v>#REF!</v>
      </c>
      <c r="H33" s="266" t="e">
        <f>budgetsheet!$E13*budgetsheet!#REF!*budgetsheet!L13/12</f>
        <v>#REF!</v>
      </c>
      <c r="I33" s="266" t="e">
        <f>budgetsheet!$E13*budgetsheet!#REF!*budgetsheet!M13/12</f>
        <v>#REF!</v>
      </c>
      <c r="J33" s="266" t="e">
        <f t="shared" ref="J33:J48" si="8">SUM(D33:I33)</f>
        <v>#REF!</v>
      </c>
      <c r="K33" s="263"/>
      <c r="M33" s="97"/>
    </row>
    <row r="34" spans="1:13" x14ac:dyDescent="0.2">
      <c r="A34" s="263" t="str">
        <f t="shared" si="6"/>
        <v>Click and choose</v>
      </c>
      <c r="B34" s="263" t="str">
        <f t="shared" si="6"/>
        <v>Name</v>
      </c>
      <c r="C34" s="263" t="str">
        <f t="shared" si="6"/>
        <v>Click and choose</v>
      </c>
      <c r="D34" s="266" t="e">
        <f>budgetsheet!$E14*budgetsheet!#REF!*budgetsheet!H14/12</f>
        <v>#REF!</v>
      </c>
      <c r="E34" s="266" t="e">
        <f>budgetsheet!$E14*budgetsheet!#REF!*budgetsheet!I14/12</f>
        <v>#REF!</v>
      </c>
      <c r="F34" s="266" t="e">
        <f>budgetsheet!$E14*budgetsheet!#REF!*budgetsheet!J14/12</f>
        <v>#REF!</v>
      </c>
      <c r="G34" s="266" t="e">
        <f>budgetsheet!$E14*budgetsheet!#REF!*budgetsheet!K14/12</f>
        <v>#REF!</v>
      </c>
      <c r="H34" s="266" t="e">
        <f>budgetsheet!$E14*budgetsheet!#REF!*budgetsheet!L14/12</f>
        <v>#REF!</v>
      </c>
      <c r="I34" s="266" t="e">
        <f>budgetsheet!$E14*budgetsheet!#REF!*budgetsheet!M14/12</f>
        <v>#REF!</v>
      </c>
      <c r="J34" s="266" t="e">
        <f t="shared" si="8"/>
        <v>#REF!</v>
      </c>
      <c r="K34" s="263"/>
      <c r="M34" s="97"/>
    </row>
    <row r="35" spans="1:13" x14ac:dyDescent="0.2">
      <c r="A35" s="263" t="str">
        <f t="shared" si="6"/>
        <v>Click and choose</v>
      </c>
      <c r="B35" s="263" t="str">
        <f t="shared" si="6"/>
        <v>Name</v>
      </c>
      <c r="C35" s="263" t="str">
        <f t="shared" si="6"/>
        <v>Click and choose</v>
      </c>
      <c r="D35" s="266" t="e">
        <f>budgetsheet!$E15*budgetsheet!#REF!*budgetsheet!H15/12</f>
        <v>#REF!</v>
      </c>
      <c r="E35" s="266" t="e">
        <f>budgetsheet!$E15*budgetsheet!#REF!*budgetsheet!I15/12</f>
        <v>#REF!</v>
      </c>
      <c r="F35" s="266" t="e">
        <f>budgetsheet!$E15*budgetsheet!#REF!*budgetsheet!J15/12</f>
        <v>#REF!</v>
      </c>
      <c r="G35" s="266" t="e">
        <f>budgetsheet!$E15*budgetsheet!#REF!*budgetsheet!K15/12</f>
        <v>#REF!</v>
      </c>
      <c r="H35" s="266" t="e">
        <f>budgetsheet!$E15*budgetsheet!#REF!*budgetsheet!L15/12</f>
        <v>#REF!</v>
      </c>
      <c r="I35" s="266" t="e">
        <f>budgetsheet!$E15*budgetsheet!#REF!*budgetsheet!M15/12</f>
        <v>#REF!</v>
      </c>
      <c r="J35" s="266" t="e">
        <f t="shared" si="8"/>
        <v>#REF!</v>
      </c>
      <c r="K35" s="263"/>
      <c r="M35" s="97"/>
    </row>
    <row r="36" spans="1:13" x14ac:dyDescent="0.2">
      <c r="A36" s="263" t="str">
        <f t="shared" si="6"/>
        <v>Click and choose</v>
      </c>
      <c r="B36" s="263" t="str">
        <f t="shared" si="6"/>
        <v>Name</v>
      </c>
      <c r="C36" s="263" t="str">
        <f t="shared" si="6"/>
        <v>Click and choose</v>
      </c>
      <c r="D36" s="267" t="e">
        <f>#REF!/'Restricted bureau information 2'!$K36</f>
        <v>#REF!</v>
      </c>
      <c r="E36" s="267" t="e">
        <f>#REF!/'Restricted bureau information 2'!$K36</f>
        <v>#REF!</v>
      </c>
      <c r="F36" s="267" t="e">
        <f>#REF!/'Restricted bureau information 2'!$K36</f>
        <v>#REF!</v>
      </c>
      <c r="G36" s="267" t="e">
        <f>#REF!/'Restricted bureau information 2'!$K36</f>
        <v>#REF!</v>
      </c>
      <c r="H36" s="267" t="e">
        <f>#REF!/'Restricted bureau information 2'!$K36</f>
        <v>#REF!</v>
      </c>
      <c r="I36" s="266" t="e">
        <f>budgetsheet!$E16*budgetsheet!#REF!*budgetsheet!M16/12</f>
        <v>#REF!</v>
      </c>
      <c r="J36" s="266" t="e">
        <f t="shared" si="8"/>
        <v>#REF!</v>
      </c>
      <c r="K36" s="268"/>
      <c r="L36" s="126" t="s">
        <v>133</v>
      </c>
      <c r="M36" s="97"/>
    </row>
    <row r="37" spans="1:13" x14ac:dyDescent="0.2">
      <c r="A37" s="263" t="str">
        <f t="shared" si="6"/>
        <v>Click and choose</v>
      </c>
      <c r="B37" s="263" t="str">
        <f t="shared" si="6"/>
        <v>Name</v>
      </c>
      <c r="C37" s="263" t="str">
        <f t="shared" si="6"/>
        <v>Click and choose</v>
      </c>
      <c r="D37" s="266" t="e">
        <f>budgetsheet!$E18*budgetsheet!#REF!*budgetsheet!H18/12</f>
        <v>#REF!</v>
      </c>
      <c r="E37" s="266" t="e">
        <f>budgetsheet!$E18*budgetsheet!#REF!*budgetsheet!I18/12</f>
        <v>#REF!</v>
      </c>
      <c r="F37" s="266" t="e">
        <f>budgetsheet!$E18*budgetsheet!#REF!*budgetsheet!J18/12</f>
        <v>#REF!</v>
      </c>
      <c r="G37" s="266" t="e">
        <f>budgetsheet!$E18*budgetsheet!#REF!*budgetsheet!K18/12</f>
        <v>#REF!</v>
      </c>
      <c r="H37" s="266" t="e">
        <f>budgetsheet!$E18*budgetsheet!#REF!*budgetsheet!L18/12</f>
        <v>#REF!</v>
      </c>
      <c r="I37" s="266" t="e">
        <f>budgetsheet!$E17*budgetsheet!#REF!*budgetsheet!M17/12</f>
        <v>#REF!</v>
      </c>
      <c r="J37" s="266" t="e">
        <f t="shared" si="8"/>
        <v>#REF!</v>
      </c>
      <c r="K37" s="263"/>
      <c r="M37" s="97"/>
    </row>
    <row r="38" spans="1:13" x14ac:dyDescent="0.2">
      <c r="A38" s="263" t="str">
        <f t="shared" si="6"/>
        <v>Click and choose</v>
      </c>
      <c r="B38" s="263" t="str">
        <f t="shared" si="6"/>
        <v>Name</v>
      </c>
      <c r="C38" s="263" t="str">
        <f t="shared" si="6"/>
        <v>Click and choose</v>
      </c>
      <c r="D38" s="266" t="e">
        <f>budgetsheet!$E19*budgetsheet!#REF!*budgetsheet!H19/12</f>
        <v>#REF!</v>
      </c>
      <c r="E38" s="266" t="e">
        <f>budgetsheet!$E19*budgetsheet!#REF!*budgetsheet!I19/12</f>
        <v>#REF!</v>
      </c>
      <c r="F38" s="266" t="e">
        <f>budgetsheet!$E19*budgetsheet!#REF!*budgetsheet!J19/12</f>
        <v>#REF!</v>
      </c>
      <c r="G38" s="266" t="e">
        <f>budgetsheet!$E19*budgetsheet!#REF!*budgetsheet!K19/12</f>
        <v>#REF!</v>
      </c>
      <c r="H38" s="266" t="e">
        <f>budgetsheet!$E19*budgetsheet!#REF!*budgetsheet!L19/12</f>
        <v>#REF!</v>
      </c>
      <c r="I38" s="266" t="e">
        <f>budgetsheet!$E18*budgetsheet!#REF!*budgetsheet!M18/12</f>
        <v>#REF!</v>
      </c>
      <c r="J38" s="266" t="e">
        <f t="shared" si="8"/>
        <v>#REF!</v>
      </c>
      <c r="K38" s="263"/>
      <c r="M38" s="97"/>
    </row>
    <row r="39" spans="1:13" x14ac:dyDescent="0.2">
      <c r="A39" s="263" t="str">
        <f t="shared" si="6"/>
        <v>Click and choose</v>
      </c>
      <c r="B39" s="263" t="str">
        <f t="shared" si="6"/>
        <v>Name</v>
      </c>
      <c r="C39" s="263" t="str">
        <f t="shared" si="6"/>
        <v>Click and choose</v>
      </c>
      <c r="D39" s="266" t="e">
        <f>budgetsheet!$E20*budgetsheet!#REF!*budgetsheet!H20/12</f>
        <v>#REF!</v>
      </c>
      <c r="E39" s="266" t="e">
        <f>budgetsheet!$E20*budgetsheet!#REF!*budgetsheet!I20/12</f>
        <v>#REF!</v>
      </c>
      <c r="F39" s="266" t="e">
        <f>budgetsheet!$E20*budgetsheet!#REF!*budgetsheet!J20/12</f>
        <v>#REF!</v>
      </c>
      <c r="G39" s="266" t="e">
        <f>budgetsheet!$E20*budgetsheet!#REF!*budgetsheet!K20/12</f>
        <v>#REF!</v>
      </c>
      <c r="H39" s="266" t="e">
        <f>budgetsheet!$E20*budgetsheet!#REF!*budgetsheet!L20/12</f>
        <v>#REF!</v>
      </c>
      <c r="I39" s="266" t="e">
        <f>budgetsheet!$E19*budgetsheet!#REF!*budgetsheet!M19/12</f>
        <v>#REF!</v>
      </c>
      <c r="J39" s="266" t="e">
        <f t="shared" si="8"/>
        <v>#REF!</v>
      </c>
      <c r="K39" s="263"/>
      <c r="M39" s="97"/>
    </row>
    <row r="40" spans="1:13" x14ac:dyDescent="0.2">
      <c r="A40" s="263" t="str">
        <f t="shared" si="6"/>
        <v>Click and choose</v>
      </c>
      <c r="B40" s="263" t="str">
        <f t="shared" si="6"/>
        <v>Name</v>
      </c>
      <c r="C40" s="263" t="str">
        <f t="shared" si="6"/>
        <v>Click and choose</v>
      </c>
      <c r="D40" s="266" t="e">
        <f>budgetsheet!$E21*budgetsheet!#REF!*budgetsheet!H21/12</f>
        <v>#REF!</v>
      </c>
      <c r="E40" s="266" t="e">
        <f>budgetsheet!$E21*budgetsheet!#REF!*budgetsheet!I21/12</f>
        <v>#REF!</v>
      </c>
      <c r="F40" s="266" t="e">
        <f>budgetsheet!$E21*budgetsheet!#REF!*budgetsheet!J21/12</f>
        <v>#REF!</v>
      </c>
      <c r="G40" s="266" t="e">
        <f>budgetsheet!$E21*budgetsheet!#REF!*budgetsheet!K21/12</f>
        <v>#REF!</v>
      </c>
      <c r="H40" s="266" t="e">
        <f>budgetsheet!$E21*budgetsheet!#REF!*budgetsheet!L21/12</f>
        <v>#REF!</v>
      </c>
      <c r="I40" s="266" t="e">
        <f>budgetsheet!$E20*budgetsheet!#REF!*budgetsheet!M20/12</f>
        <v>#REF!</v>
      </c>
      <c r="J40" s="266" t="e">
        <f t="shared" si="8"/>
        <v>#REF!</v>
      </c>
      <c r="K40" s="263"/>
      <c r="M40" s="97"/>
    </row>
    <row r="41" spans="1:13" x14ac:dyDescent="0.2">
      <c r="A41" s="263" t="str">
        <f t="shared" si="6"/>
        <v>Click and choose</v>
      </c>
      <c r="B41" s="263" t="str">
        <f t="shared" si="6"/>
        <v>Name</v>
      </c>
      <c r="C41" s="263" t="str">
        <f t="shared" si="6"/>
        <v>Click and choose</v>
      </c>
      <c r="D41" s="266" t="e">
        <f>budgetsheet!$E22*budgetsheet!#REF!*budgetsheet!H22/12</f>
        <v>#REF!</v>
      </c>
      <c r="E41" s="266" t="e">
        <f>budgetsheet!$E22*budgetsheet!#REF!*budgetsheet!I22/12</f>
        <v>#REF!</v>
      </c>
      <c r="F41" s="266" t="e">
        <f>budgetsheet!$E22*budgetsheet!#REF!*budgetsheet!J22/12</f>
        <v>#REF!</v>
      </c>
      <c r="G41" s="266" t="e">
        <f>budgetsheet!$E22*budgetsheet!#REF!*budgetsheet!K22/12</f>
        <v>#REF!</v>
      </c>
      <c r="H41" s="266" t="e">
        <f>budgetsheet!$E22*budgetsheet!#REF!*budgetsheet!L22/12</f>
        <v>#REF!</v>
      </c>
      <c r="I41" s="266" t="e">
        <f>budgetsheet!$E21*budgetsheet!#REF!*budgetsheet!M21/12</f>
        <v>#REF!</v>
      </c>
      <c r="J41" s="266" t="e">
        <f t="shared" si="8"/>
        <v>#REF!</v>
      </c>
      <c r="K41" s="263"/>
      <c r="M41" s="97"/>
    </row>
    <row r="42" spans="1:13" x14ac:dyDescent="0.2">
      <c r="A42" s="263" t="str">
        <f t="shared" si="6"/>
        <v>Click and choose</v>
      </c>
      <c r="B42" s="263" t="str">
        <f t="shared" si="6"/>
        <v>Name</v>
      </c>
      <c r="C42" s="263" t="str">
        <f t="shared" si="6"/>
        <v>Click and choose</v>
      </c>
      <c r="D42" s="266" t="e">
        <f>budgetsheet!$E23*budgetsheet!#REF!*budgetsheet!H23/12</f>
        <v>#REF!</v>
      </c>
      <c r="E42" s="266" t="e">
        <f>budgetsheet!$E23*budgetsheet!#REF!*budgetsheet!I23/12</f>
        <v>#REF!</v>
      </c>
      <c r="F42" s="266" t="e">
        <f>budgetsheet!$E23*budgetsheet!#REF!*budgetsheet!J23/12</f>
        <v>#REF!</v>
      </c>
      <c r="G42" s="266" t="e">
        <f>budgetsheet!$E23*budgetsheet!#REF!*budgetsheet!K23/12</f>
        <v>#REF!</v>
      </c>
      <c r="H42" s="266" t="e">
        <f>budgetsheet!$E23*budgetsheet!#REF!*budgetsheet!L23/12</f>
        <v>#REF!</v>
      </c>
      <c r="I42" s="266" t="e">
        <f>budgetsheet!$E22*budgetsheet!#REF!*budgetsheet!M22/12</f>
        <v>#REF!</v>
      </c>
      <c r="J42" s="266" t="e">
        <f t="shared" si="8"/>
        <v>#REF!</v>
      </c>
      <c r="K42" s="263"/>
      <c r="M42" s="97"/>
    </row>
    <row r="43" spans="1:13" x14ac:dyDescent="0.2">
      <c r="A43" s="263" t="str">
        <f t="shared" si="6"/>
        <v>Click and choose</v>
      </c>
      <c r="B43" s="263" t="str">
        <f t="shared" si="6"/>
        <v>Name</v>
      </c>
      <c r="C43" s="263">
        <f t="shared" si="6"/>
        <v>0</v>
      </c>
      <c r="D43" s="266" t="e">
        <f>budgetsheet!$E25*budgetsheet!#REF!*budgetsheet!H25/12</f>
        <v>#VALUE!</v>
      </c>
      <c r="E43" s="266" t="e">
        <f>budgetsheet!$E25*budgetsheet!#REF!*budgetsheet!I25/12</f>
        <v>#VALUE!</v>
      </c>
      <c r="F43" s="266" t="e">
        <f>budgetsheet!$E25*budgetsheet!#REF!*budgetsheet!J25/12</f>
        <v>#VALUE!</v>
      </c>
      <c r="G43" s="266" t="e">
        <f>budgetsheet!$E25*budgetsheet!#REF!*budgetsheet!K25/12</f>
        <v>#VALUE!</v>
      </c>
      <c r="H43" s="266" t="e">
        <f>budgetsheet!$E25*budgetsheet!#REF!*budgetsheet!L25/12</f>
        <v>#VALUE!</v>
      </c>
      <c r="I43" s="266" t="e">
        <f>budgetsheet!$E25*budgetsheet!#REF!*budgetsheet!M25/12</f>
        <v>#VALUE!</v>
      </c>
      <c r="J43" s="266" t="e">
        <f t="shared" si="8"/>
        <v>#VALUE!</v>
      </c>
      <c r="K43" s="263"/>
      <c r="M43" s="97"/>
    </row>
    <row r="44" spans="1:13" x14ac:dyDescent="0.2">
      <c r="A44" s="263" t="str">
        <f t="shared" si="6"/>
        <v>Click and choose</v>
      </c>
      <c r="B44" s="263" t="str">
        <f t="shared" si="6"/>
        <v>Name</v>
      </c>
      <c r="C44" s="263">
        <f t="shared" si="6"/>
        <v>0</v>
      </c>
      <c r="D44" s="266" t="e">
        <f>budgetsheet!$E26*budgetsheet!#REF!*budgetsheet!H26/12</f>
        <v>#VALUE!</v>
      </c>
      <c r="E44" s="266" t="e">
        <f>budgetsheet!$E26*budgetsheet!#REF!*budgetsheet!I26/12</f>
        <v>#VALUE!</v>
      </c>
      <c r="F44" s="266" t="e">
        <f>budgetsheet!$E26*budgetsheet!#REF!*budgetsheet!J26/12</f>
        <v>#VALUE!</v>
      </c>
      <c r="G44" s="266" t="e">
        <f>budgetsheet!$E26*budgetsheet!#REF!*budgetsheet!K26/12</f>
        <v>#VALUE!</v>
      </c>
      <c r="H44" s="266" t="e">
        <f>budgetsheet!$E26*budgetsheet!#REF!*budgetsheet!L26/12</f>
        <v>#VALUE!</v>
      </c>
      <c r="I44" s="266" t="e">
        <f>budgetsheet!$E26*budgetsheet!#REF!*budgetsheet!M26/12</f>
        <v>#VALUE!</v>
      </c>
      <c r="J44" s="266" t="e">
        <f t="shared" si="8"/>
        <v>#VALUE!</v>
      </c>
      <c r="K44" s="263"/>
      <c r="M44" s="97"/>
    </row>
    <row r="45" spans="1:13" x14ac:dyDescent="0.2">
      <c r="A45" s="263" t="str">
        <f t="shared" si="6"/>
        <v>Click and choose</v>
      </c>
      <c r="B45" s="263" t="str">
        <f t="shared" si="6"/>
        <v>Name</v>
      </c>
      <c r="C45" s="263">
        <f t="shared" si="6"/>
        <v>0</v>
      </c>
      <c r="D45" s="266" t="e">
        <f>budgetsheet!$E27*budgetsheet!#REF!*budgetsheet!H27/12</f>
        <v>#VALUE!</v>
      </c>
      <c r="E45" s="266" t="e">
        <f>budgetsheet!$E27*budgetsheet!#REF!*budgetsheet!I27/12</f>
        <v>#VALUE!</v>
      </c>
      <c r="F45" s="266" t="e">
        <f>budgetsheet!$E27*budgetsheet!#REF!*budgetsheet!J27/12</f>
        <v>#VALUE!</v>
      </c>
      <c r="G45" s="266" t="e">
        <f>budgetsheet!$E27*budgetsheet!#REF!*budgetsheet!K27/12</f>
        <v>#VALUE!</v>
      </c>
      <c r="H45" s="266" t="e">
        <f>budgetsheet!$E27*budgetsheet!#REF!*budgetsheet!L27/12</f>
        <v>#VALUE!</v>
      </c>
      <c r="I45" s="266" t="e">
        <f>budgetsheet!$E27*budgetsheet!#REF!*budgetsheet!M27/12</f>
        <v>#VALUE!</v>
      </c>
      <c r="J45" s="266" t="e">
        <f t="shared" si="8"/>
        <v>#VALUE!</v>
      </c>
      <c r="K45" s="263"/>
      <c r="M45" s="97"/>
    </row>
    <row r="46" spans="1:13" x14ac:dyDescent="0.2">
      <c r="A46" s="263" t="str">
        <f t="shared" si="6"/>
        <v>Click and choose</v>
      </c>
      <c r="B46" s="263" t="str">
        <f t="shared" si="6"/>
        <v>Name</v>
      </c>
      <c r="C46" s="263">
        <f t="shared" si="6"/>
        <v>0</v>
      </c>
      <c r="D46" s="266" t="e">
        <f>budgetsheet!$E28*budgetsheet!#REF!*budgetsheet!H28/12</f>
        <v>#VALUE!</v>
      </c>
      <c r="E46" s="266" t="e">
        <f>budgetsheet!$E28*budgetsheet!#REF!*budgetsheet!I28/12</f>
        <v>#VALUE!</v>
      </c>
      <c r="F46" s="266" t="e">
        <f>budgetsheet!$E28*budgetsheet!#REF!*budgetsheet!J28/12</f>
        <v>#VALUE!</v>
      </c>
      <c r="G46" s="266" t="e">
        <f>budgetsheet!$E28*budgetsheet!#REF!*budgetsheet!K28/12</f>
        <v>#VALUE!</v>
      </c>
      <c r="H46" s="266" t="e">
        <f>budgetsheet!$E28*budgetsheet!#REF!*budgetsheet!L28/12</f>
        <v>#VALUE!</v>
      </c>
      <c r="I46" s="266" t="e">
        <f>budgetsheet!$E28*budgetsheet!#REF!*budgetsheet!M28/12</f>
        <v>#VALUE!</v>
      </c>
      <c r="J46" s="266" t="e">
        <f t="shared" si="8"/>
        <v>#VALUE!</v>
      </c>
      <c r="K46" s="263"/>
      <c r="M46" s="97"/>
    </row>
    <row r="47" spans="1:13" x14ac:dyDescent="0.2">
      <c r="A47" s="263" t="str">
        <f t="shared" ref="A47:C48" si="9">A23</f>
        <v>Click and choose</v>
      </c>
      <c r="B47" s="263" t="str">
        <f t="shared" si="9"/>
        <v>Name</v>
      </c>
      <c r="C47" s="263">
        <f t="shared" si="9"/>
        <v>0</v>
      </c>
      <c r="D47" s="266" t="e">
        <f>budgetsheet!$E29*budgetsheet!#REF!*budgetsheet!H29/12</f>
        <v>#VALUE!</v>
      </c>
      <c r="E47" s="266" t="e">
        <f>budgetsheet!$E29*budgetsheet!#REF!*budgetsheet!I29/12</f>
        <v>#VALUE!</v>
      </c>
      <c r="F47" s="266" t="e">
        <f>budgetsheet!$E29*budgetsheet!#REF!*budgetsheet!J29/12</f>
        <v>#VALUE!</v>
      </c>
      <c r="G47" s="266" t="e">
        <f>budgetsheet!$E29*budgetsheet!#REF!*budgetsheet!K29/12</f>
        <v>#VALUE!</v>
      </c>
      <c r="H47" s="266" t="e">
        <f>budgetsheet!$E29*budgetsheet!#REF!*budgetsheet!L29/12</f>
        <v>#VALUE!</v>
      </c>
      <c r="I47" s="266" t="e">
        <f>budgetsheet!$E29*budgetsheet!#REF!*budgetsheet!M29/12</f>
        <v>#VALUE!</v>
      </c>
      <c r="J47" s="266" t="e">
        <f t="shared" si="8"/>
        <v>#VALUE!</v>
      </c>
      <c r="K47" s="263"/>
      <c r="M47" s="97"/>
    </row>
    <row r="48" spans="1:13" x14ac:dyDescent="0.2">
      <c r="A48" s="263" t="str">
        <f t="shared" si="9"/>
        <v>Click and choose</v>
      </c>
      <c r="B48" s="263" t="str">
        <f t="shared" si="9"/>
        <v>Name</v>
      </c>
      <c r="C48" s="263">
        <f t="shared" si="9"/>
        <v>0</v>
      </c>
      <c r="D48" s="266" t="e">
        <f>budgetsheet!$E30*budgetsheet!#REF!*budgetsheet!H30/12</f>
        <v>#VALUE!</v>
      </c>
      <c r="E48" s="266" t="e">
        <f>budgetsheet!$E30*budgetsheet!#REF!*budgetsheet!I30/12</f>
        <v>#VALUE!</v>
      </c>
      <c r="F48" s="266" t="e">
        <f>budgetsheet!$E30*budgetsheet!#REF!*budgetsheet!J30/12</f>
        <v>#VALUE!</v>
      </c>
      <c r="G48" s="266" t="e">
        <f>budgetsheet!$E30*budgetsheet!#REF!*budgetsheet!K30/12</f>
        <v>#VALUE!</v>
      </c>
      <c r="H48" s="266" t="e">
        <f>budgetsheet!$E30*budgetsheet!#REF!*budgetsheet!L30/12</f>
        <v>#VALUE!</v>
      </c>
      <c r="I48" s="266" t="e">
        <f>budgetsheet!$E30*budgetsheet!#REF!*budgetsheet!M30/12</f>
        <v>#VALUE!</v>
      </c>
      <c r="J48" s="266" t="e">
        <f t="shared" si="8"/>
        <v>#VALUE!</v>
      </c>
      <c r="K48" s="263"/>
      <c r="M48" s="97"/>
    </row>
    <row r="49" spans="1:13" x14ac:dyDescent="0.2">
      <c r="A49" s="263"/>
      <c r="B49" s="263"/>
      <c r="C49" s="263"/>
      <c r="D49" s="269"/>
      <c r="E49" s="269"/>
      <c r="F49" s="269"/>
      <c r="G49" s="269"/>
      <c r="H49" s="269"/>
      <c r="I49" s="269"/>
      <c r="J49" s="270"/>
      <c r="K49" s="263"/>
      <c r="M49" s="97"/>
    </row>
    <row r="50" spans="1:13" x14ac:dyDescent="0.2">
      <c r="A50" s="271" t="s">
        <v>70</v>
      </c>
      <c r="B50" s="263"/>
      <c r="C50" s="263"/>
      <c r="D50" s="266" t="e">
        <f t="shared" ref="D50:J50" si="10">SUM(D31:D48)</f>
        <v>#REF!</v>
      </c>
      <c r="E50" s="266" t="e">
        <f t="shared" si="10"/>
        <v>#REF!</v>
      </c>
      <c r="F50" s="266" t="e">
        <f t="shared" si="10"/>
        <v>#REF!</v>
      </c>
      <c r="G50" s="266" t="e">
        <f t="shared" si="10"/>
        <v>#REF!</v>
      </c>
      <c r="H50" s="266" t="e">
        <f t="shared" si="10"/>
        <v>#REF!</v>
      </c>
      <c r="I50" s="266" t="e">
        <f t="shared" si="10"/>
        <v>#REF!</v>
      </c>
      <c r="J50" s="266" t="e">
        <f t="shared" si="10"/>
        <v>#REF!</v>
      </c>
      <c r="K50" s="263"/>
      <c r="M50" s="97"/>
    </row>
    <row r="51" spans="1:13" x14ac:dyDescent="0.2">
      <c r="A51" s="263"/>
      <c r="B51" s="263"/>
      <c r="C51" s="263"/>
      <c r="D51" s="269"/>
      <c r="E51" s="269"/>
      <c r="F51" s="269"/>
      <c r="G51" s="269"/>
      <c r="H51" s="269"/>
      <c r="I51" s="269"/>
      <c r="J51" s="270"/>
      <c r="K51" s="263"/>
      <c r="M51" s="97"/>
    </row>
    <row r="52" spans="1:13" x14ac:dyDescent="0.2">
      <c r="A52" s="263"/>
      <c r="B52" s="263"/>
      <c r="C52" s="263"/>
      <c r="D52" s="269"/>
      <c r="E52" s="269"/>
      <c r="F52" s="269"/>
      <c r="G52" s="269"/>
      <c r="H52" s="269"/>
      <c r="I52" s="269"/>
      <c r="J52" s="270"/>
      <c r="K52" s="263"/>
      <c r="M52" s="97"/>
    </row>
    <row r="53" spans="1:13" x14ac:dyDescent="0.2">
      <c r="A53" s="263" t="e">
        <f>budgetsheet!#REF!</f>
        <v>#REF!</v>
      </c>
      <c r="B53" s="263" t="e">
        <f>budgetsheet!#REF!</f>
        <v>#REF!</v>
      </c>
      <c r="C53" s="263" t="e">
        <f>budgetsheet!#REF!</f>
        <v>#REF!</v>
      </c>
      <c r="D53" s="266" t="e">
        <f>budgetsheet!#REF!*budgetsheet!#REF!*budgetsheet!#REF!/12</f>
        <v>#REF!</v>
      </c>
      <c r="E53" s="266" t="e">
        <f>budgetsheet!#REF!*budgetsheet!#REF!*budgetsheet!#REF!/12</f>
        <v>#REF!</v>
      </c>
      <c r="F53" s="266" t="e">
        <f>budgetsheet!#REF!*budgetsheet!#REF!*budgetsheet!#REF!/12</f>
        <v>#REF!</v>
      </c>
      <c r="G53" s="266" t="e">
        <f>budgetsheet!#REF!*budgetsheet!#REF!*budgetsheet!#REF!/12</f>
        <v>#REF!</v>
      </c>
      <c r="H53" s="266" t="e">
        <f>budgetsheet!#REF!*budgetsheet!#REF!*budgetsheet!#REF!/12</f>
        <v>#REF!</v>
      </c>
      <c r="I53" s="266" t="e">
        <f>budgetsheet!#REF!*budgetsheet!#REF!*budgetsheet!#REF!/12</f>
        <v>#REF!</v>
      </c>
      <c r="J53" s="266" t="e">
        <f>SUM(D53:I53)</f>
        <v>#REF!</v>
      </c>
      <c r="K53" s="263"/>
      <c r="M53" s="97"/>
    </row>
    <row r="54" spans="1:13" x14ac:dyDescent="0.2">
      <c r="A54" s="263" t="e">
        <f>budgetsheet!#REF!</f>
        <v>#REF!</v>
      </c>
      <c r="B54" s="263" t="e">
        <f>budgetsheet!#REF!</f>
        <v>#REF!</v>
      </c>
      <c r="C54" s="263" t="e">
        <f>budgetsheet!#REF!</f>
        <v>#REF!</v>
      </c>
      <c r="D54" s="266" t="e">
        <f>budgetsheet!#REF!*budgetsheet!#REF!*budgetsheet!#REF!/12</f>
        <v>#REF!</v>
      </c>
      <c r="E54" s="266" t="e">
        <f>budgetsheet!#REF!*budgetsheet!#REF!*budgetsheet!#REF!/12</f>
        <v>#REF!</v>
      </c>
      <c r="F54" s="266" t="e">
        <f>budgetsheet!#REF!*budgetsheet!#REF!*budgetsheet!#REF!/12</f>
        <v>#REF!</v>
      </c>
      <c r="G54" s="266" t="e">
        <f>budgetsheet!#REF!*budgetsheet!#REF!*budgetsheet!#REF!/12</f>
        <v>#REF!</v>
      </c>
      <c r="H54" s="266" t="e">
        <f>budgetsheet!#REF!*budgetsheet!#REF!*budgetsheet!#REF!/12</f>
        <v>#REF!</v>
      </c>
      <c r="I54" s="266" t="e">
        <f>budgetsheet!#REF!*budgetsheet!#REF!*budgetsheet!#REF!/12</f>
        <v>#REF!</v>
      </c>
      <c r="J54" s="266" t="e">
        <f t="shared" ref="J54:J61" si="11">SUM(D54:I54)</f>
        <v>#REF!</v>
      </c>
      <c r="K54" s="263"/>
      <c r="M54" s="97"/>
    </row>
    <row r="55" spans="1:13" x14ac:dyDescent="0.2">
      <c r="A55" s="263" t="e">
        <f>budgetsheet!#REF!</f>
        <v>#REF!</v>
      </c>
      <c r="B55" s="263" t="e">
        <f>budgetsheet!#REF!</f>
        <v>#REF!</v>
      </c>
      <c r="C55" s="263" t="e">
        <f>budgetsheet!#REF!</f>
        <v>#REF!</v>
      </c>
      <c r="D55" s="266" t="e">
        <f>budgetsheet!#REF!*budgetsheet!#REF!*budgetsheet!#REF!/12</f>
        <v>#REF!</v>
      </c>
      <c r="E55" s="266" t="e">
        <f>budgetsheet!#REF!*budgetsheet!#REF!*budgetsheet!#REF!/12</f>
        <v>#REF!</v>
      </c>
      <c r="F55" s="266" t="e">
        <f>budgetsheet!#REF!*budgetsheet!#REF!*budgetsheet!#REF!/12</f>
        <v>#REF!</v>
      </c>
      <c r="G55" s="266" t="e">
        <f>budgetsheet!#REF!*budgetsheet!#REF!*budgetsheet!#REF!/12</f>
        <v>#REF!</v>
      </c>
      <c r="H55" s="266" t="e">
        <f>budgetsheet!#REF!*budgetsheet!#REF!*budgetsheet!#REF!/12</f>
        <v>#REF!</v>
      </c>
      <c r="I55" s="266" t="e">
        <f>budgetsheet!#REF!*budgetsheet!#REF!*budgetsheet!#REF!/12</f>
        <v>#REF!</v>
      </c>
      <c r="J55" s="266" t="e">
        <f t="shared" si="11"/>
        <v>#REF!</v>
      </c>
      <c r="K55" s="263"/>
      <c r="M55" s="97"/>
    </row>
    <row r="56" spans="1:13" x14ac:dyDescent="0.2">
      <c r="A56" s="263" t="e">
        <f>budgetsheet!#REF!</f>
        <v>#REF!</v>
      </c>
      <c r="B56" s="263" t="e">
        <f>budgetsheet!#REF!</f>
        <v>#REF!</v>
      </c>
      <c r="C56" s="263" t="e">
        <f>budgetsheet!#REF!</f>
        <v>#REF!</v>
      </c>
      <c r="D56" s="266" t="e">
        <f>budgetsheet!#REF!*budgetsheet!#REF!*budgetsheet!#REF!/12</f>
        <v>#REF!</v>
      </c>
      <c r="E56" s="266" t="e">
        <f>budgetsheet!#REF!*budgetsheet!#REF!*budgetsheet!#REF!/12</f>
        <v>#REF!</v>
      </c>
      <c r="F56" s="266" t="e">
        <f>budgetsheet!#REF!*budgetsheet!#REF!*budgetsheet!#REF!/12</f>
        <v>#REF!</v>
      </c>
      <c r="G56" s="266" t="e">
        <f>budgetsheet!#REF!*budgetsheet!#REF!*budgetsheet!#REF!/12</f>
        <v>#REF!</v>
      </c>
      <c r="H56" s="266" t="e">
        <f>budgetsheet!#REF!*budgetsheet!#REF!*budgetsheet!#REF!/12</f>
        <v>#REF!</v>
      </c>
      <c r="I56" s="266" t="e">
        <f>budgetsheet!#REF!*budgetsheet!#REF!*budgetsheet!#REF!/12</f>
        <v>#REF!</v>
      </c>
      <c r="J56" s="266" t="e">
        <f t="shared" si="11"/>
        <v>#REF!</v>
      </c>
      <c r="K56" s="263"/>
      <c r="M56" s="97"/>
    </row>
    <row r="57" spans="1:13" x14ac:dyDescent="0.2">
      <c r="A57" s="263" t="e">
        <f>budgetsheet!#REF!</f>
        <v>#REF!</v>
      </c>
      <c r="B57" s="263" t="e">
        <f>budgetsheet!#REF!</f>
        <v>#REF!</v>
      </c>
      <c r="C57" s="263" t="e">
        <f>budgetsheet!#REF!</f>
        <v>#REF!</v>
      </c>
      <c r="D57" s="266" t="e">
        <f>budgetsheet!#REF!*budgetsheet!#REF!*budgetsheet!#REF!/12</f>
        <v>#REF!</v>
      </c>
      <c r="E57" s="266" t="e">
        <f>budgetsheet!#REF!*budgetsheet!#REF!*budgetsheet!#REF!/12</f>
        <v>#REF!</v>
      </c>
      <c r="F57" s="266" t="e">
        <f>budgetsheet!#REF!*budgetsheet!#REF!*budgetsheet!#REF!/12</f>
        <v>#REF!</v>
      </c>
      <c r="G57" s="266" t="e">
        <f>budgetsheet!#REF!*budgetsheet!#REF!*budgetsheet!#REF!/12</f>
        <v>#REF!</v>
      </c>
      <c r="H57" s="266" t="e">
        <f>budgetsheet!#REF!*budgetsheet!#REF!*budgetsheet!#REF!/12</f>
        <v>#REF!</v>
      </c>
      <c r="I57" s="266" t="e">
        <f>budgetsheet!#REF!*budgetsheet!#REF!*budgetsheet!#REF!/12</f>
        <v>#REF!</v>
      </c>
      <c r="J57" s="266" t="e">
        <f t="shared" si="11"/>
        <v>#REF!</v>
      </c>
      <c r="K57" s="263"/>
      <c r="M57" s="97"/>
    </row>
    <row r="58" spans="1:13" x14ac:dyDescent="0.2">
      <c r="A58" s="263" t="e">
        <f>budgetsheet!#REF!</f>
        <v>#REF!</v>
      </c>
      <c r="B58" s="263" t="e">
        <f>budgetsheet!#REF!</f>
        <v>#REF!</v>
      </c>
      <c r="C58" s="263" t="e">
        <f>budgetsheet!#REF!</f>
        <v>#REF!</v>
      </c>
      <c r="D58" s="266" t="e">
        <f>budgetsheet!#REF!*budgetsheet!#REF!*budgetsheet!#REF!/12</f>
        <v>#REF!</v>
      </c>
      <c r="E58" s="266" t="e">
        <f>budgetsheet!#REF!*budgetsheet!#REF!*budgetsheet!#REF!/12</f>
        <v>#REF!</v>
      </c>
      <c r="F58" s="266" t="e">
        <f>budgetsheet!#REF!*budgetsheet!#REF!*budgetsheet!#REF!/12</f>
        <v>#REF!</v>
      </c>
      <c r="G58" s="266" t="e">
        <f>budgetsheet!#REF!*budgetsheet!#REF!*budgetsheet!#REF!/12</f>
        <v>#REF!</v>
      </c>
      <c r="H58" s="266" t="e">
        <f>budgetsheet!#REF!*budgetsheet!#REF!*budgetsheet!#REF!/12</f>
        <v>#REF!</v>
      </c>
      <c r="I58" s="266" t="e">
        <f>budgetsheet!#REF!*budgetsheet!#REF!*budgetsheet!#REF!/12</f>
        <v>#REF!</v>
      </c>
      <c r="J58" s="266" t="e">
        <f t="shared" si="11"/>
        <v>#REF!</v>
      </c>
      <c r="K58" s="263"/>
      <c r="M58" s="97"/>
    </row>
    <row r="59" spans="1:13" x14ac:dyDescent="0.2">
      <c r="A59" s="263" t="e">
        <f>budgetsheet!#REF!</f>
        <v>#REF!</v>
      </c>
      <c r="B59" s="263" t="e">
        <f>budgetsheet!#REF!</f>
        <v>#REF!</v>
      </c>
      <c r="C59" s="263" t="e">
        <f>budgetsheet!#REF!</f>
        <v>#REF!</v>
      </c>
      <c r="D59" s="266" t="e">
        <f>budgetsheet!#REF!*budgetsheet!#REF!*budgetsheet!#REF!/12</f>
        <v>#REF!</v>
      </c>
      <c r="E59" s="266" t="e">
        <f>budgetsheet!#REF!*budgetsheet!#REF!*budgetsheet!#REF!/12</f>
        <v>#REF!</v>
      </c>
      <c r="F59" s="266" t="e">
        <f>budgetsheet!#REF!*budgetsheet!#REF!*budgetsheet!#REF!/12</f>
        <v>#REF!</v>
      </c>
      <c r="G59" s="266" t="e">
        <f>budgetsheet!#REF!*budgetsheet!#REF!*budgetsheet!#REF!/12</f>
        <v>#REF!</v>
      </c>
      <c r="H59" s="266" t="e">
        <f>budgetsheet!#REF!*budgetsheet!#REF!*budgetsheet!#REF!/12</f>
        <v>#REF!</v>
      </c>
      <c r="I59" s="266" t="e">
        <f>budgetsheet!#REF!*budgetsheet!#REF!*budgetsheet!#REF!/12</f>
        <v>#REF!</v>
      </c>
      <c r="J59" s="266" t="e">
        <f t="shared" si="11"/>
        <v>#REF!</v>
      </c>
      <c r="K59" s="263"/>
      <c r="M59" s="97"/>
    </row>
    <row r="60" spans="1:13" x14ac:dyDescent="0.2">
      <c r="A60" s="263" t="e">
        <f>budgetsheet!#REF!</f>
        <v>#REF!</v>
      </c>
      <c r="B60" s="263" t="e">
        <f>budgetsheet!#REF!</f>
        <v>#REF!</v>
      </c>
      <c r="C60" s="263" t="e">
        <f>budgetsheet!#REF!</f>
        <v>#REF!</v>
      </c>
      <c r="D60" s="266" t="e">
        <f>budgetsheet!#REF!*budgetsheet!#REF!*budgetsheet!#REF!/12</f>
        <v>#REF!</v>
      </c>
      <c r="E60" s="266" t="e">
        <f>budgetsheet!#REF!*budgetsheet!#REF!*budgetsheet!#REF!/12</f>
        <v>#REF!</v>
      </c>
      <c r="F60" s="266" t="e">
        <f>budgetsheet!#REF!*budgetsheet!#REF!*budgetsheet!#REF!/12</f>
        <v>#REF!</v>
      </c>
      <c r="G60" s="266" t="e">
        <f>budgetsheet!#REF!*budgetsheet!#REF!*budgetsheet!#REF!/12</f>
        <v>#REF!</v>
      </c>
      <c r="H60" s="266" t="e">
        <f>budgetsheet!#REF!*budgetsheet!#REF!*budgetsheet!#REF!/12</f>
        <v>#REF!</v>
      </c>
      <c r="I60" s="266" t="e">
        <f>budgetsheet!#REF!*budgetsheet!#REF!*budgetsheet!#REF!/12</f>
        <v>#REF!</v>
      </c>
      <c r="J60" s="266" t="e">
        <f t="shared" si="11"/>
        <v>#REF!</v>
      </c>
      <c r="K60" s="263"/>
      <c r="M60" s="97"/>
    </row>
    <row r="61" spans="1:13" x14ac:dyDescent="0.2">
      <c r="A61" s="263" t="e">
        <f>budgetsheet!#REF!</f>
        <v>#REF!</v>
      </c>
      <c r="B61" s="263" t="e">
        <f>budgetsheet!#REF!</f>
        <v>#REF!</v>
      </c>
      <c r="C61" s="263" t="e">
        <f>budgetsheet!#REF!</f>
        <v>#REF!</v>
      </c>
      <c r="D61" s="266" t="e">
        <f>budgetsheet!#REF!*budgetsheet!#REF!*budgetsheet!#REF!/12</f>
        <v>#REF!</v>
      </c>
      <c r="E61" s="266" t="e">
        <f>budgetsheet!#REF!*budgetsheet!#REF!*budgetsheet!#REF!/12</f>
        <v>#REF!</v>
      </c>
      <c r="F61" s="266" t="e">
        <f>budgetsheet!#REF!*budgetsheet!#REF!*budgetsheet!#REF!/12</f>
        <v>#REF!</v>
      </c>
      <c r="G61" s="266" t="e">
        <f>budgetsheet!#REF!*budgetsheet!#REF!*budgetsheet!#REF!/12</f>
        <v>#REF!</v>
      </c>
      <c r="H61" s="266" t="e">
        <f>budgetsheet!#REF!*budgetsheet!#REF!*budgetsheet!#REF!/12</f>
        <v>#REF!</v>
      </c>
      <c r="I61" s="266" t="e">
        <f>budgetsheet!#REF!*budgetsheet!#REF!*budgetsheet!#REF!/12</f>
        <v>#REF!</v>
      </c>
      <c r="J61" s="266" t="e">
        <f t="shared" si="11"/>
        <v>#REF!</v>
      </c>
      <c r="K61" s="263"/>
      <c r="M61" s="97"/>
    </row>
    <row r="62" spans="1:13" x14ac:dyDescent="0.2">
      <c r="A62" s="263"/>
      <c r="B62" s="263"/>
      <c r="C62" s="263"/>
      <c r="D62" s="269"/>
      <c r="E62" s="269"/>
      <c r="F62" s="269"/>
      <c r="G62" s="269"/>
      <c r="H62" s="269"/>
      <c r="I62" s="269"/>
      <c r="J62" s="270"/>
      <c r="K62" s="263"/>
      <c r="M62" s="97"/>
    </row>
    <row r="63" spans="1:13" s="103" customFormat="1" x14ac:dyDescent="0.2">
      <c r="A63" s="271" t="s">
        <v>71</v>
      </c>
      <c r="B63" s="271"/>
      <c r="C63" s="271"/>
      <c r="D63" s="272" t="e">
        <f>SUM(D53:D58)</f>
        <v>#REF!</v>
      </c>
      <c r="E63" s="272" t="e">
        <f t="shared" ref="E63:I63" si="12">SUM(E53:E58)</f>
        <v>#REF!</v>
      </c>
      <c r="F63" s="272" t="e">
        <f t="shared" si="12"/>
        <v>#REF!</v>
      </c>
      <c r="G63" s="272" t="e">
        <f t="shared" si="12"/>
        <v>#REF!</v>
      </c>
      <c r="H63" s="272" t="e">
        <f t="shared" si="12"/>
        <v>#REF!</v>
      </c>
      <c r="I63" s="272" t="e">
        <f t="shared" si="12"/>
        <v>#REF!</v>
      </c>
      <c r="J63" s="266" t="e">
        <f>SUM(D63:I63)</f>
        <v>#REF!</v>
      </c>
      <c r="K63" s="271"/>
      <c r="M63" s="104" t="e">
        <f>J63/J$67</f>
        <v>#REF!</v>
      </c>
    </row>
    <row r="64" spans="1:13" x14ac:dyDescent="0.2">
      <c r="A64" s="263"/>
      <c r="B64" s="263"/>
      <c r="C64" s="263"/>
      <c r="D64" s="270"/>
      <c r="E64" s="270"/>
      <c r="F64" s="270"/>
      <c r="G64" s="270"/>
      <c r="H64" s="270"/>
      <c r="I64" s="270"/>
      <c r="J64" s="270"/>
      <c r="K64" s="263"/>
      <c r="M64" s="101"/>
    </row>
    <row r="65" spans="1:14" ht="13.5" thickBot="1" x14ac:dyDescent="0.25">
      <c r="A65" s="273"/>
      <c r="B65" s="273"/>
      <c r="C65" s="273"/>
      <c r="D65" s="274"/>
      <c r="E65" s="274"/>
      <c r="F65" s="274"/>
      <c r="G65" s="274"/>
      <c r="H65" s="274"/>
      <c r="I65" s="274"/>
      <c r="J65" s="274"/>
      <c r="K65" s="263"/>
    </row>
    <row r="66" spans="1:14" ht="13.5" thickTop="1" x14ac:dyDescent="0.2">
      <c r="A66" s="263"/>
      <c r="B66" s="263"/>
      <c r="C66" s="263"/>
      <c r="D66" s="263"/>
      <c r="E66" s="263"/>
      <c r="F66" s="263"/>
      <c r="G66" s="263"/>
      <c r="H66" s="263"/>
      <c r="I66" s="263"/>
      <c r="J66" s="263"/>
      <c r="K66" s="263"/>
    </row>
    <row r="67" spans="1:14" x14ac:dyDescent="0.2">
      <c r="A67" s="263" t="s">
        <v>72</v>
      </c>
      <c r="B67" s="263"/>
      <c r="C67" s="263"/>
      <c r="D67" s="275" t="e">
        <f>D50+D63</f>
        <v>#REF!</v>
      </c>
      <c r="E67" s="275" t="e">
        <f>E50+E63</f>
        <v>#REF!</v>
      </c>
      <c r="F67" s="275" t="e">
        <f>F50+F63</f>
        <v>#REF!</v>
      </c>
      <c r="G67" s="275" t="e">
        <f>G50+G63</f>
        <v>#REF!</v>
      </c>
      <c r="H67" s="275" t="e">
        <f>H50+H63</f>
        <v>#REF!</v>
      </c>
      <c r="I67" s="275"/>
      <c r="J67" s="276" t="e">
        <f t="shared" ref="J67" si="13">SUM(D67:H67)</f>
        <v>#REF!</v>
      </c>
      <c r="K67" s="263"/>
      <c r="M67" s="101" t="e">
        <f>J67/J67</f>
        <v>#REF!</v>
      </c>
      <c r="N67" s="101" t="e">
        <f>J67/J$76</f>
        <v>#REF!</v>
      </c>
    </row>
    <row r="68" spans="1:14" x14ac:dyDescent="0.2">
      <c r="A68" s="263"/>
      <c r="B68" s="263"/>
      <c r="C68" s="263"/>
      <c r="D68" s="263"/>
      <c r="E68" s="263"/>
      <c r="F68" s="263"/>
      <c r="G68" s="263"/>
      <c r="H68" s="263"/>
      <c r="I68" s="263"/>
      <c r="J68" s="263"/>
      <c r="K68" s="263"/>
    </row>
    <row r="70" spans="1:14" x14ac:dyDescent="0.2">
      <c r="E70" s="102"/>
      <c r="F70" s="102"/>
      <c r="G70" s="102"/>
      <c r="H70" s="102"/>
      <c r="I70" s="102"/>
      <c r="J70" s="102"/>
      <c r="K70" s="102"/>
    </row>
    <row r="71" spans="1:14" ht="15.75" x14ac:dyDescent="0.25">
      <c r="A71" s="91" t="s">
        <v>73</v>
      </c>
      <c r="B71" s="91"/>
      <c r="C71" s="92"/>
      <c r="D71" s="93">
        <f>D30</f>
        <v>2023</v>
      </c>
      <c r="E71" s="93">
        <f t="shared" ref="E71:J71" si="14">E30</f>
        <v>2024</v>
      </c>
      <c r="F71" s="93">
        <f t="shared" si="14"/>
        <v>2025</v>
      </c>
      <c r="G71" s="93">
        <f t="shared" si="14"/>
        <v>2026</v>
      </c>
      <c r="H71" s="93">
        <f t="shared" si="14"/>
        <v>2027</v>
      </c>
      <c r="I71" s="93">
        <f t="shared" si="14"/>
        <v>2028</v>
      </c>
      <c r="J71" s="93" t="str">
        <f t="shared" si="14"/>
        <v>Totaal</v>
      </c>
      <c r="M71" s="93" t="s">
        <v>9</v>
      </c>
    </row>
    <row r="72" spans="1:14" x14ac:dyDescent="0.2">
      <c r="A72" s="95" t="s">
        <v>2</v>
      </c>
      <c r="B72" s="95"/>
      <c r="D72" s="105" t="e">
        <f t="shared" ref="D72:I72" si="15">D27+D50</f>
        <v>#REF!</v>
      </c>
      <c r="E72" s="105" t="e">
        <f t="shared" si="15"/>
        <v>#REF!</v>
      </c>
      <c r="F72" s="105" t="e">
        <f t="shared" si="15"/>
        <v>#REF!</v>
      </c>
      <c r="G72" s="105" t="e">
        <f t="shared" si="15"/>
        <v>#REF!</v>
      </c>
      <c r="H72" s="105" t="e">
        <f t="shared" si="15"/>
        <v>#REF!</v>
      </c>
      <c r="I72" s="105" t="e">
        <f t="shared" si="15"/>
        <v>#REF!</v>
      </c>
      <c r="J72" s="96" t="e">
        <f>SUM(D72:I72)</f>
        <v>#REF!</v>
      </c>
      <c r="M72" s="97" t="e">
        <f>J72/J$76</f>
        <v>#REF!</v>
      </c>
    </row>
    <row r="73" spans="1:14" x14ac:dyDescent="0.2">
      <c r="A73" s="95" t="s">
        <v>3</v>
      </c>
      <c r="B73" s="95"/>
      <c r="D73" s="105" t="e">
        <f>D63</f>
        <v>#REF!</v>
      </c>
      <c r="E73" s="105" t="e">
        <f t="shared" ref="E73:I73" si="16">E63</f>
        <v>#REF!</v>
      </c>
      <c r="F73" s="105" t="e">
        <f t="shared" si="16"/>
        <v>#REF!</v>
      </c>
      <c r="G73" s="105" t="e">
        <f t="shared" si="16"/>
        <v>#REF!</v>
      </c>
      <c r="H73" s="105" t="e">
        <f t="shared" si="16"/>
        <v>#REF!</v>
      </c>
      <c r="I73" s="105" t="e">
        <f t="shared" si="16"/>
        <v>#REF!</v>
      </c>
      <c r="J73" s="96" t="e">
        <f>SUM(D73:I73)</f>
        <v>#REF!</v>
      </c>
      <c r="M73" s="97" t="e">
        <f>J73/J$76</f>
        <v>#REF!</v>
      </c>
    </row>
    <row r="74" spans="1:14" ht="13.5" thickBot="1" x14ac:dyDescent="0.25">
      <c r="A74" s="98"/>
      <c r="B74" s="98"/>
      <c r="C74" s="98"/>
      <c r="D74" s="106"/>
      <c r="E74" s="106"/>
      <c r="F74" s="106"/>
      <c r="G74" s="106"/>
      <c r="H74" s="106"/>
      <c r="I74" s="106"/>
      <c r="J74" s="99"/>
    </row>
    <row r="75" spans="1:14" ht="13.5" thickTop="1" x14ac:dyDescent="0.2">
      <c r="D75" s="107"/>
      <c r="E75" s="107"/>
      <c r="F75" s="107"/>
      <c r="G75" s="107"/>
      <c r="H75" s="107"/>
      <c r="I75" s="107"/>
    </row>
    <row r="76" spans="1:14" x14ac:dyDescent="0.2">
      <c r="A76" s="95" t="s">
        <v>6</v>
      </c>
      <c r="B76" s="95"/>
      <c r="D76" s="105" t="e">
        <f>SUM(D72:D73)</f>
        <v>#REF!</v>
      </c>
      <c r="E76" s="105" t="e">
        <f t="shared" ref="E76:I76" si="17">SUM(E72:E73)</f>
        <v>#REF!</v>
      </c>
      <c r="F76" s="105" t="e">
        <f t="shared" si="17"/>
        <v>#REF!</v>
      </c>
      <c r="G76" s="105" t="e">
        <f t="shared" si="17"/>
        <v>#REF!</v>
      </c>
      <c r="H76" s="105" t="e">
        <f t="shared" si="17"/>
        <v>#REF!</v>
      </c>
      <c r="I76" s="105" t="e">
        <f t="shared" si="17"/>
        <v>#REF!</v>
      </c>
      <c r="J76" s="96" t="e">
        <f>SUM(J72:J73)</f>
        <v>#REF!</v>
      </c>
      <c r="M76" s="101" t="e">
        <f>J76/J76</f>
        <v>#REF!</v>
      </c>
      <c r="N76" s="101" t="e">
        <f>J76/J76</f>
        <v>#REF!</v>
      </c>
    </row>
    <row r="78" spans="1:14" x14ac:dyDescent="0.2">
      <c r="E78" s="102"/>
      <c r="F78" s="102"/>
      <c r="G78" s="102"/>
      <c r="H78" s="102"/>
      <c r="I78" s="102"/>
      <c r="J78" s="102"/>
      <c r="K78" s="102"/>
    </row>
    <row r="80" spans="1:14" ht="15.75" x14ac:dyDescent="0.25">
      <c r="A80" s="403" t="s">
        <v>12</v>
      </c>
      <c r="B80" s="403"/>
      <c r="C80" s="403"/>
      <c r="D80" s="403"/>
      <c r="E80" s="403"/>
      <c r="F80" s="403"/>
      <c r="G80" s="403"/>
      <c r="H80" s="403"/>
      <c r="I80" s="248"/>
      <c r="J80" s="90"/>
    </row>
    <row r="82" spans="1:13" ht="15.75" x14ac:dyDescent="0.25">
      <c r="A82" s="54" t="s">
        <v>21</v>
      </c>
      <c r="B82" s="54"/>
    </row>
    <row r="83" spans="1:13" ht="15.75" x14ac:dyDescent="0.25">
      <c r="A83" s="54"/>
      <c r="B83" s="54"/>
    </row>
    <row r="84" spans="1:13" x14ac:dyDescent="0.2">
      <c r="A84" s="40" t="s">
        <v>14</v>
      </c>
      <c r="B84" s="40"/>
      <c r="D84" s="93">
        <f>D71</f>
        <v>2023</v>
      </c>
      <c r="E84" s="93">
        <f t="shared" ref="E84:J84" si="18">E71</f>
        <v>2024</v>
      </c>
      <c r="F84" s="93">
        <f t="shared" si="18"/>
        <v>2025</v>
      </c>
      <c r="G84" s="93">
        <f t="shared" si="18"/>
        <v>2026</v>
      </c>
      <c r="H84" s="93">
        <f t="shared" si="18"/>
        <v>2027</v>
      </c>
      <c r="I84" s="93">
        <f t="shared" si="18"/>
        <v>2028</v>
      </c>
      <c r="J84" s="93" t="str">
        <f t="shared" si="18"/>
        <v>Totaal</v>
      </c>
    </row>
    <row r="85" spans="1:13" x14ac:dyDescent="0.2">
      <c r="A85" s="108" t="str">
        <f>budgetsheet!A91</f>
        <v>CPB</v>
      </c>
      <c r="B85" s="108"/>
      <c r="D85" s="102"/>
      <c r="E85" s="102"/>
      <c r="F85" s="102"/>
      <c r="G85" s="102"/>
      <c r="H85" s="102"/>
      <c r="I85" s="102"/>
      <c r="J85" s="102">
        <f>SUM(D85:I85)</f>
        <v>0</v>
      </c>
      <c r="M85" s="108"/>
    </row>
    <row r="86" spans="1:13" x14ac:dyDescent="0.2">
      <c r="A86" s="108" t="str">
        <f>budgetsheet!A92</f>
        <v>EUR</v>
      </c>
      <c r="B86" s="108"/>
      <c r="D86" s="102"/>
      <c r="E86" s="102"/>
      <c r="F86" s="102"/>
      <c r="G86" s="102"/>
      <c r="H86" s="102"/>
      <c r="I86" s="102"/>
      <c r="J86" s="102">
        <f t="shared" ref="J86:J96" si="19">SUM(D86:I86)</f>
        <v>0</v>
      </c>
      <c r="M86" s="108"/>
    </row>
    <row r="87" spans="1:13" x14ac:dyDescent="0.2">
      <c r="A87" s="108" t="str">
        <f>budgetsheet!A93</f>
        <v>NIDI</v>
      </c>
      <c r="B87" s="108"/>
      <c r="D87" s="102"/>
      <c r="E87" s="102"/>
      <c r="F87" s="102"/>
      <c r="G87" s="102"/>
      <c r="H87" s="102"/>
      <c r="I87" s="102"/>
      <c r="J87" s="102">
        <f t="shared" si="19"/>
        <v>0</v>
      </c>
      <c r="M87" s="108"/>
    </row>
    <row r="88" spans="1:13" x14ac:dyDescent="0.2">
      <c r="A88" s="108" t="str">
        <f>budgetsheet!A94</f>
        <v>RUN</v>
      </c>
      <c r="B88" s="108"/>
      <c r="D88" s="102"/>
      <c r="E88" s="102"/>
      <c r="F88" s="102"/>
      <c r="G88" s="102"/>
      <c r="H88" s="102"/>
      <c r="I88" s="102"/>
      <c r="J88" s="102">
        <f t="shared" si="19"/>
        <v>0</v>
      </c>
      <c r="M88" s="108"/>
    </row>
    <row r="89" spans="1:13" x14ac:dyDescent="0.2">
      <c r="A89" s="108" t="str">
        <f>budgetsheet!A95</f>
        <v>RUG</v>
      </c>
      <c r="B89" s="108"/>
      <c r="D89" s="102"/>
      <c r="E89" s="102"/>
      <c r="F89" s="102"/>
      <c r="G89" s="102"/>
      <c r="H89" s="102"/>
      <c r="I89" s="102"/>
      <c r="J89" s="102">
        <f t="shared" si="19"/>
        <v>0</v>
      </c>
      <c r="M89" s="108"/>
    </row>
    <row r="90" spans="1:13" x14ac:dyDescent="0.2">
      <c r="A90" s="108" t="str">
        <f>budgetsheet!A97</f>
        <v>TiU</v>
      </c>
      <c r="B90" s="108"/>
      <c r="D90" s="102"/>
      <c r="E90" s="102"/>
      <c r="F90" s="102"/>
      <c r="G90" s="102"/>
      <c r="H90" s="102"/>
      <c r="I90" s="102"/>
      <c r="J90" s="102">
        <f t="shared" si="19"/>
        <v>0</v>
      </c>
      <c r="M90" s="108"/>
    </row>
    <row r="91" spans="1:13" x14ac:dyDescent="0.2">
      <c r="A91" s="108" t="str">
        <f>budgetsheet!A98</f>
        <v>UniLeiden</v>
      </c>
      <c r="B91" s="108"/>
      <c r="D91" s="102"/>
      <c r="E91" s="102"/>
      <c r="F91" s="102"/>
      <c r="G91" s="102"/>
      <c r="H91" s="102"/>
      <c r="I91" s="102"/>
      <c r="J91" s="102">
        <f t="shared" si="19"/>
        <v>0</v>
      </c>
      <c r="M91" s="108"/>
    </row>
    <row r="92" spans="1:13" x14ac:dyDescent="0.2">
      <c r="A92" s="108" t="str">
        <f>budgetsheet!A99</f>
        <v>UniMaas</v>
      </c>
      <c r="B92" s="108"/>
      <c r="D92" s="102"/>
      <c r="E92" s="102"/>
      <c r="F92" s="102"/>
      <c r="G92" s="102"/>
      <c r="H92" s="102"/>
      <c r="I92" s="102"/>
      <c r="J92" s="102">
        <f t="shared" si="19"/>
        <v>0</v>
      </c>
      <c r="M92" s="108"/>
    </row>
    <row r="93" spans="1:13" x14ac:dyDescent="0.2">
      <c r="A93" s="108" t="str">
        <f>budgetsheet!A100</f>
        <v>UTwente</v>
      </c>
      <c r="B93" s="108"/>
      <c r="D93" s="102"/>
      <c r="E93" s="102"/>
      <c r="F93" s="102"/>
      <c r="G93" s="102"/>
      <c r="H93" s="102"/>
      <c r="I93" s="102"/>
      <c r="J93" s="102">
        <f t="shared" si="19"/>
        <v>0</v>
      </c>
      <c r="M93" s="108"/>
    </row>
    <row r="94" spans="1:13" x14ac:dyDescent="0.2">
      <c r="A94" s="108" t="str">
        <f>budgetsheet!A101</f>
        <v>UU</v>
      </c>
      <c r="B94" s="108"/>
      <c r="D94" s="102"/>
      <c r="E94" s="102"/>
      <c r="F94" s="102"/>
      <c r="G94" s="102"/>
      <c r="H94" s="102"/>
      <c r="I94" s="102"/>
      <c r="J94" s="102">
        <f t="shared" si="19"/>
        <v>0</v>
      </c>
      <c r="M94" s="108"/>
    </row>
    <row r="95" spans="1:13" x14ac:dyDescent="0.2">
      <c r="A95" s="108" t="str">
        <f>budgetsheet!A102</f>
        <v>UvA</v>
      </c>
      <c r="B95" s="108"/>
      <c r="D95" s="102"/>
      <c r="E95" s="102"/>
      <c r="F95" s="102"/>
      <c r="G95" s="102"/>
      <c r="H95" s="102"/>
      <c r="I95" s="102"/>
      <c r="J95" s="102">
        <f t="shared" si="19"/>
        <v>0</v>
      </c>
      <c r="M95" s="108"/>
    </row>
    <row r="96" spans="1:13" x14ac:dyDescent="0.2">
      <c r="A96" s="108" t="str">
        <f>budgetsheet!A104</f>
        <v>Other</v>
      </c>
      <c r="B96" s="108"/>
      <c r="D96" s="102"/>
      <c r="E96" s="102"/>
      <c r="F96" s="102"/>
      <c r="G96" s="102"/>
      <c r="H96" s="102"/>
      <c r="I96" s="102"/>
      <c r="J96" s="102">
        <f t="shared" si="19"/>
        <v>0</v>
      </c>
      <c r="M96" s="108"/>
    </row>
    <row r="97" spans="1:13" x14ac:dyDescent="0.2">
      <c r="A97" s="95"/>
      <c r="B97" s="95"/>
      <c r="J97" s="109"/>
      <c r="M97" s="108"/>
    </row>
    <row r="98" spans="1:13" x14ac:dyDescent="0.2">
      <c r="A98" s="95"/>
      <c r="B98" s="95"/>
      <c r="J98" s="109"/>
    </row>
    <row r="99" spans="1:13" ht="12" customHeight="1" x14ac:dyDescent="0.2">
      <c r="A99" s="95"/>
      <c r="B99" s="95"/>
      <c r="J99" s="109"/>
    </row>
    <row r="100" spans="1:13" ht="15.75" x14ac:dyDescent="0.25">
      <c r="A100" s="54" t="s">
        <v>22</v>
      </c>
      <c r="B100" s="54"/>
    </row>
    <row r="101" spans="1:13" ht="15.75" x14ac:dyDescent="0.25">
      <c r="A101" s="54"/>
      <c r="B101" s="54"/>
    </row>
    <row r="102" spans="1:13" x14ac:dyDescent="0.2">
      <c r="A102" s="40" t="s">
        <v>14</v>
      </c>
      <c r="B102" s="40"/>
      <c r="D102" s="93">
        <f t="shared" ref="D102:J102" si="20">D84</f>
        <v>2023</v>
      </c>
      <c r="E102" s="93">
        <f t="shared" si="20"/>
        <v>2024</v>
      </c>
      <c r="F102" s="93">
        <f t="shared" si="20"/>
        <v>2025</v>
      </c>
      <c r="G102" s="93">
        <f t="shared" si="20"/>
        <v>2026</v>
      </c>
      <c r="H102" s="93">
        <f t="shared" si="20"/>
        <v>2027</v>
      </c>
      <c r="I102" s="93">
        <f t="shared" si="20"/>
        <v>2028</v>
      </c>
      <c r="J102" s="93" t="str">
        <f t="shared" si="20"/>
        <v>Totaal</v>
      </c>
    </row>
    <row r="103" spans="1:13" x14ac:dyDescent="0.2">
      <c r="A103" s="95" t="str">
        <f>A85</f>
        <v>CPB</v>
      </c>
      <c r="B103" s="95"/>
      <c r="D103" s="102"/>
      <c r="E103" s="102"/>
      <c r="F103" s="102"/>
      <c r="G103" s="102"/>
      <c r="H103" s="102"/>
      <c r="I103" s="102"/>
      <c r="J103" s="102">
        <f>SUM(D103:I103)</f>
        <v>0</v>
      </c>
    </row>
    <row r="104" spans="1:13" x14ac:dyDescent="0.2">
      <c r="A104" s="95" t="str">
        <f t="shared" ref="A104:A114" si="21">A86</f>
        <v>EUR</v>
      </c>
      <c r="B104" s="95"/>
      <c r="D104" s="102"/>
      <c r="E104" s="102"/>
      <c r="F104" s="102"/>
      <c r="G104" s="102"/>
      <c r="H104" s="102"/>
      <c r="I104" s="102"/>
      <c r="J104" s="102">
        <f t="shared" ref="J104:J114" si="22">SUM(D104:I104)</f>
        <v>0</v>
      </c>
    </row>
    <row r="105" spans="1:13" x14ac:dyDescent="0.2">
      <c r="A105" s="95" t="str">
        <f t="shared" si="21"/>
        <v>NIDI</v>
      </c>
      <c r="B105" s="95"/>
      <c r="D105" s="102"/>
      <c r="E105" s="102"/>
      <c r="F105" s="102"/>
      <c r="G105" s="102"/>
      <c r="H105" s="102"/>
      <c r="I105" s="102"/>
      <c r="J105" s="102">
        <f t="shared" si="22"/>
        <v>0</v>
      </c>
    </row>
    <row r="106" spans="1:13" x14ac:dyDescent="0.2">
      <c r="A106" s="95" t="str">
        <f t="shared" si="21"/>
        <v>RUN</v>
      </c>
      <c r="B106" s="95"/>
      <c r="D106" s="102"/>
      <c r="E106" s="102"/>
      <c r="F106" s="102"/>
      <c r="G106" s="102"/>
      <c r="H106" s="102"/>
      <c r="I106" s="102"/>
      <c r="J106" s="102">
        <f t="shared" si="22"/>
        <v>0</v>
      </c>
    </row>
    <row r="107" spans="1:13" x14ac:dyDescent="0.2">
      <c r="A107" s="95" t="str">
        <f t="shared" si="21"/>
        <v>RUG</v>
      </c>
      <c r="B107" s="95"/>
      <c r="D107" s="102"/>
      <c r="E107" s="102"/>
      <c r="F107" s="102"/>
      <c r="G107" s="102"/>
      <c r="H107" s="102"/>
      <c r="I107" s="102"/>
      <c r="J107" s="102">
        <f t="shared" si="22"/>
        <v>0</v>
      </c>
    </row>
    <row r="108" spans="1:13" x14ac:dyDescent="0.2">
      <c r="A108" s="95" t="str">
        <f t="shared" si="21"/>
        <v>TiU</v>
      </c>
      <c r="B108" s="95"/>
      <c r="D108" s="102"/>
      <c r="E108" s="102"/>
      <c r="F108" s="102"/>
      <c r="G108" s="102"/>
      <c r="H108" s="102"/>
      <c r="I108" s="102"/>
      <c r="J108" s="102">
        <f t="shared" si="22"/>
        <v>0</v>
      </c>
    </row>
    <row r="109" spans="1:13" x14ac:dyDescent="0.2">
      <c r="A109" s="95" t="str">
        <f t="shared" si="21"/>
        <v>UniLeiden</v>
      </c>
      <c r="B109" s="95"/>
      <c r="D109" s="102"/>
      <c r="E109" s="102"/>
      <c r="F109" s="102"/>
      <c r="G109" s="102"/>
      <c r="H109" s="102"/>
      <c r="I109" s="102"/>
      <c r="J109" s="102">
        <f t="shared" si="22"/>
        <v>0</v>
      </c>
    </row>
    <row r="110" spans="1:13" x14ac:dyDescent="0.2">
      <c r="A110" s="95" t="str">
        <f t="shared" si="21"/>
        <v>UniMaas</v>
      </c>
      <c r="B110" s="95"/>
      <c r="D110" s="102"/>
      <c r="E110" s="102"/>
      <c r="F110" s="102"/>
      <c r="G110" s="102"/>
      <c r="H110" s="102"/>
      <c r="I110" s="102"/>
      <c r="J110" s="102">
        <f t="shared" si="22"/>
        <v>0</v>
      </c>
    </row>
    <row r="111" spans="1:13" x14ac:dyDescent="0.2">
      <c r="A111" s="95" t="str">
        <f t="shared" si="21"/>
        <v>UTwente</v>
      </c>
      <c r="B111" s="95"/>
      <c r="D111" s="102"/>
      <c r="E111" s="102"/>
      <c r="F111" s="102"/>
      <c r="G111" s="102"/>
      <c r="H111" s="102"/>
      <c r="I111" s="102"/>
      <c r="J111" s="102">
        <f t="shared" si="22"/>
        <v>0</v>
      </c>
    </row>
    <row r="112" spans="1:13" x14ac:dyDescent="0.2">
      <c r="A112" s="95" t="str">
        <f t="shared" si="21"/>
        <v>UU</v>
      </c>
      <c r="B112" s="95"/>
      <c r="D112" s="102"/>
      <c r="E112" s="102"/>
      <c r="F112" s="102"/>
      <c r="G112" s="102"/>
      <c r="H112" s="102"/>
      <c r="I112" s="102"/>
      <c r="J112" s="102">
        <f t="shared" si="22"/>
        <v>0</v>
      </c>
    </row>
    <row r="113" spans="1:10" x14ac:dyDescent="0.2">
      <c r="A113" s="95" t="str">
        <f t="shared" si="21"/>
        <v>UvA</v>
      </c>
      <c r="B113" s="95"/>
      <c r="D113" s="102"/>
      <c r="E113" s="102"/>
      <c r="F113" s="102"/>
      <c r="G113" s="102"/>
      <c r="H113" s="102"/>
      <c r="I113" s="102"/>
      <c r="J113" s="102">
        <f t="shared" si="22"/>
        <v>0</v>
      </c>
    </row>
    <row r="114" spans="1:10" x14ac:dyDescent="0.2">
      <c r="A114" s="95" t="str">
        <f t="shared" si="21"/>
        <v>Other</v>
      </c>
      <c r="B114" s="95"/>
      <c r="D114" s="102"/>
      <c r="E114" s="102"/>
      <c r="F114" s="102"/>
      <c r="G114" s="102"/>
      <c r="H114" s="102"/>
      <c r="I114" s="102"/>
      <c r="J114" s="102">
        <f t="shared" si="22"/>
        <v>0</v>
      </c>
    </row>
    <row r="115" spans="1:10" x14ac:dyDescent="0.2">
      <c r="A115" s="95"/>
      <c r="B115" s="95"/>
    </row>
    <row r="116" spans="1:10" x14ac:dyDescent="0.2">
      <c r="A116" s="40" t="s">
        <v>13</v>
      </c>
      <c r="B116" s="40"/>
      <c r="D116" s="93">
        <f>D102</f>
        <v>2023</v>
      </c>
      <c r="E116" s="93">
        <f t="shared" ref="E116:J116" si="23">E102</f>
        <v>2024</v>
      </c>
      <c r="F116" s="93">
        <f t="shared" si="23"/>
        <v>2025</v>
      </c>
      <c r="G116" s="93">
        <f t="shared" si="23"/>
        <v>2026</v>
      </c>
      <c r="H116" s="93">
        <f t="shared" si="23"/>
        <v>2027</v>
      </c>
      <c r="I116" s="93">
        <f t="shared" si="23"/>
        <v>2028</v>
      </c>
      <c r="J116" s="93" t="str">
        <f t="shared" si="23"/>
        <v>Totaal</v>
      </c>
    </row>
    <row r="117" spans="1:10" x14ac:dyDescent="0.2">
      <c r="A117" s="95" t="str">
        <f>budgetsheet!A112</f>
        <v>Achmea</v>
      </c>
      <c r="B117" s="95"/>
      <c r="D117" s="102"/>
      <c r="E117" s="102"/>
      <c r="F117" s="102"/>
      <c r="G117" s="102"/>
      <c r="H117" s="102"/>
      <c r="I117" s="102"/>
      <c r="J117" s="102">
        <f>SUM(D117:I117)</f>
        <v>0</v>
      </c>
    </row>
    <row r="118" spans="1:10" x14ac:dyDescent="0.2">
      <c r="A118" s="95" t="str">
        <f>budgetsheet!A113</f>
        <v>AEGON</v>
      </c>
      <c r="B118" s="95"/>
      <c r="D118" s="102"/>
      <c r="E118" s="102"/>
      <c r="F118" s="102"/>
      <c r="G118" s="102"/>
      <c r="H118" s="102"/>
      <c r="I118" s="102"/>
      <c r="J118" s="102">
        <f t="shared" ref="J118:J127" si="24">SUM(D118:I118)</f>
        <v>0</v>
      </c>
    </row>
    <row r="119" spans="1:10" x14ac:dyDescent="0.2">
      <c r="A119" s="95" t="str">
        <f>budgetsheet!A114</f>
        <v>AFM</v>
      </c>
      <c r="B119" s="95"/>
      <c r="D119" s="102"/>
      <c r="E119" s="102"/>
      <c r="F119" s="102"/>
      <c r="G119" s="102"/>
      <c r="H119" s="102"/>
      <c r="I119" s="102"/>
      <c r="J119" s="102">
        <f t="shared" si="24"/>
        <v>0</v>
      </c>
    </row>
    <row r="120" spans="1:10" x14ac:dyDescent="0.2">
      <c r="A120" s="95" t="str">
        <f>budgetsheet!A115</f>
        <v>APG</v>
      </c>
      <c r="B120" s="95"/>
      <c r="D120" s="102"/>
      <c r="E120" s="102"/>
      <c r="F120" s="102"/>
      <c r="G120" s="102"/>
      <c r="H120" s="102"/>
      <c r="I120" s="102"/>
      <c r="J120" s="102">
        <f t="shared" si="24"/>
        <v>0</v>
      </c>
    </row>
    <row r="121" spans="1:10" x14ac:dyDescent="0.2">
      <c r="A121" s="95" t="str">
        <f>budgetsheet!A118</f>
        <v>Cardano</v>
      </c>
      <c r="B121" s="95"/>
      <c r="D121" s="102"/>
      <c r="E121" s="102"/>
      <c r="F121" s="102"/>
      <c r="G121" s="102"/>
      <c r="H121" s="102"/>
      <c r="I121" s="102"/>
      <c r="J121" s="102">
        <f t="shared" si="24"/>
        <v>0</v>
      </c>
    </row>
    <row r="122" spans="1:10" x14ac:dyDescent="0.2">
      <c r="A122" s="95" t="str">
        <f>budgetsheet!A119</f>
        <v>DNB</v>
      </c>
      <c r="B122" s="95"/>
      <c r="D122" s="102"/>
      <c r="E122" s="102"/>
      <c r="F122" s="102"/>
      <c r="G122" s="102"/>
      <c r="H122" s="102"/>
      <c r="I122" s="102"/>
      <c r="J122" s="102">
        <f t="shared" si="24"/>
        <v>0</v>
      </c>
    </row>
    <row r="123" spans="1:10" x14ac:dyDescent="0.2">
      <c r="A123" s="95" t="str">
        <f>budgetsheet!A123</f>
        <v>NN</v>
      </c>
      <c r="B123" s="95"/>
      <c r="D123" s="102"/>
      <c r="E123" s="102"/>
      <c r="F123" s="102"/>
      <c r="G123" s="102"/>
      <c r="H123" s="102"/>
      <c r="I123" s="102"/>
      <c r="J123" s="102">
        <f t="shared" si="24"/>
        <v>0</v>
      </c>
    </row>
    <row r="124" spans="1:10" x14ac:dyDescent="0.2">
      <c r="A124" s="95" t="str">
        <f>budgetsheet!A124</f>
        <v>Ortec Finance</v>
      </c>
      <c r="B124" s="95"/>
      <c r="D124" s="102"/>
      <c r="E124" s="102"/>
      <c r="F124" s="102"/>
      <c r="G124" s="102"/>
      <c r="H124" s="102"/>
      <c r="I124" s="102"/>
      <c r="J124" s="102">
        <f t="shared" si="24"/>
        <v>0</v>
      </c>
    </row>
    <row r="125" spans="1:10" x14ac:dyDescent="0.2">
      <c r="A125" s="95" t="e">
        <f>budgetsheet!#REF!</f>
        <v>#REF!</v>
      </c>
      <c r="B125" s="95"/>
      <c r="D125" s="102"/>
      <c r="E125" s="102"/>
      <c r="F125" s="102"/>
      <c r="G125" s="102"/>
      <c r="H125" s="102"/>
      <c r="I125" s="102"/>
      <c r="J125" s="102">
        <f t="shared" si="24"/>
        <v>0</v>
      </c>
    </row>
    <row r="126" spans="1:10" x14ac:dyDescent="0.2">
      <c r="A126" s="95" t="str">
        <f>budgetsheet!A135</f>
        <v>Other</v>
      </c>
      <c r="B126" s="95"/>
      <c r="D126" s="102"/>
      <c r="E126" s="102"/>
      <c r="F126" s="102"/>
      <c r="G126" s="102"/>
      <c r="H126" s="102"/>
      <c r="I126" s="102"/>
      <c r="J126" s="102">
        <f t="shared" si="24"/>
        <v>0</v>
      </c>
    </row>
    <row r="127" spans="1:10" x14ac:dyDescent="0.2">
      <c r="A127" s="95">
        <f>budgetsheet!A136</f>
        <v>0</v>
      </c>
      <c r="B127" s="95"/>
      <c r="D127" s="102"/>
      <c r="E127" s="102"/>
      <c r="F127" s="102"/>
      <c r="G127" s="102"/>
      <c r="H127" s="102"/>
      <c r="I127" s="102"/>
      <c r="J127" s="102">
        <f t="shared" si="24"/>
        <v>0</v>
      </c>
    </row>
    <row r="128" spans="1:10" x14ac:dyDescent="0.2">
      <c r="A128" s="95"/>
    </row>
    <row r="130" spans="1:10" x14ac:dyDescent="0.2">
      <c r="A130" s="40" t="s">
        <v>20</v>
      </c>
      <c r="B130" s="40"/>
      <c r="D130" s="93">
        <f>D116</f>
        <v>2023</v>
      </c>
      <c r="E130" s="93">
        <f t="shared" ref="E130:J130" si="25">E116</f>
        <v>2024</v>
      </c>
      <c r="F130" s="93">
        <f t="shared" si="25"/>
        <v>2025</v>
      </c>
      <c r="G130" s="93">
        <f t="shared" si="25"/>
        <v>2026</v>
      </c>
      <c r="H130" s="93">
        <f t="shared" si="25"/>
        <v>2027</v>
      </c>
      <c r="I130" s="93">
        <f t="shared" si="25"/>
        <v>2028</v>
      </c>
      <c r="J130" s="93" t="str">
        <f t="shared" si="25"/>
        <v>Totaal</v>
      </c>
    </row>
    <row r="131" spans="1:10" x14ac:dyDescent="0.2">
      <c r="A131" s="95" t="s">
        <v>23</v>
      </c>
      <c r="B131" s="95"/>
      <c r="D131" s="102"/>
      <c r="E131" s="102"/>
      <c r="F131" s="102"/>
      <c r="G131" s="102"/>
      <c r="H131" s="102"/>
      <c r="I131" s="102"/>
      <c r="J131" s="102">
        <f>SUM(D131:I131)</f>
        <v>0</v>
      </c>
    </row>
    <row r="132" spans="1:10" x14ac:dyDescent="0.2">
      <c r="A132" s="95" t="s">
        <v>23</v>
      </c>
      <c r="B132" s="95"/>
      <c r="D132" s="102"/>
      <c r="E132" s="102"/>
      <c r="F132" s="102"/>
      <c r="G132" s="102"/>
      <c r="H132" s="102"/>
      <c r="I132" s="102"/>
      <c r="J132" s="102">
        <f t="shared" ref="J132:J136" si="26">SUM(D132:I132)</f>
        <v>0</v>
      </c>
    </row>
    <row r="133" spans="1:10" x14ac:dyDescent="0.2">
      <c r="A133" s="95" t="s">
        <v>23</v>
      </c>
      <c r="B133" s="95"/>
      <c r="D133" s="102"/>
      <c r="E133" s="102"/>
      <c r="F133" s="102"/>
      <c r="G133" s="102"/>
      <c r="H133" s="102"/>
      <c r="I133" s="102"/>
      <c r="J133" s="102">
        <f t="shared" si="26"/>
        <v>0</v>
      </c>
    </row>
    <row r="134" spans="1:10" x14ac:dyDescent="0.2">
      <c r="A134" s="95" t="s">
        <v>23</v>
      </c>
      <c r="B134" s="95"/>
      <c r="D134" s="102"/>
      <c r="E134" s="102"/>
      <c r="F134" s="102"/>
      <c r="G134" s="102"/>
      <c r="H134" s="102"/>
      <c r="I134" s="102"/>
      <c r="J134" s="102">
        <f t="shared" si="26"/>
        <v>0</v>
      </c>
    </row>
    <row r="135" spans="1:10" x14ac:dyDescent="0.2">
      <c r="A135" s="95" t="s">
        <v>23</v>
      </c>
      <c r="B135" s="95"/>
      <c r="D135" s="102"/>
      <c r="E135" s="102"/>
      <c r="F135" s="102"/>
      <c r="G135" s="102"/>
      <c r="H135" s="102"/>
      <c r="I135" s="102"/>
      <c r="J135" s="102">
        <f t="shared" si="26"/>
        <v>0</v>
      </c>
    </row>
    <row r="136" spans="1:10" x14ac:dyDescent="0.2">
      <c r="A136" s="95" t="s">
        <v>23</v>
      </c>
      <c r="B136" s="95"/>
      <c r="D136" s="102"/>
      <c r="E136" s="102"/>
      <c r="F136" s="102"/>
      <c r="G136" s="102"/>
      <c r="H136" s="102"/>
      <c r="I136" s="102"/>
      <c r="J136" s="102">
        <f t="shared" si="26"/>
        <v>0</v>
      </c>
    </row>
  </sheetData>
  <mergeCells count="4">
    <mergeCell ref="A1:H1"/>
    <mergeCell ref="A3:H3"/>
    <mergeCell ref="M5:N5"/>
    <mergeCell ref="A80:H80"/>
  </mergeCells>
  <conditionalFormatting sqref="N27">
    <cfRule type="cellIs" dxfId="1" priority="2" operator="greaterThan">
      <formula>0.55</formula>
    </cfRule>
  </conditionalFormatting>
  <conditionalFormatting sqref="N67">
    <cfRule type="cellIs" dxfId="0" priority="1" operator="lessThan">
      <formula>0.45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7030A0"/>
  </sheetPr>
  <dimension ref="A1:W66"/>
  <sheetViews>
    <sheetView zoomScaleNormal="100" zoomScaleSheetLayoutView="70" workbookViewId="0">
      <selection activeCell="E14" sqref="E14"/>
    </sheetView>
  </sheetViews>
  <sheetFormatPr defaultRowHeight="12.75" x14ac:dyDescent="0.2"/>
  <cols>
    <col min="1" max="1" width="7.7109375" style="38" customWidth="1"/>
    <col min="2" max="2" width="9.140625" style="38" customWidth="1"/>
    <col min="3" max="3" width="11.5703125" style="38" customWidth="1"/>
    <col min="4" max="4" width="5.42578125" style="67" customWidth="1"/>
    <col min="5" max="5" width="12.85546875" style="67" customWidth="1"/>
    <col min="6" max="6" width="15" style="37" bestFit="1" customWidth="1"/>
    <col min="7" max="8" width="13.140625" style="36" bestFit="1" customWidth="1"/>
    <col min="9" max="9" width="14.28515625" style="36" customWidth="1"/>
    <col min="10" max="11" width="12.42578125" style="36" customWidth="1"/>
    <col min="12" max="12" width="14.85546875" style="36" customWidth="1"/>
    <col min="13" max="18" width="12.42578125" style="38" customWidth="1"/>
    <col min="19" max="19" width="15.42578125" style="38" customWidth="1"/>
    <col min="20" max="20" width="10.28515625" style="38" customWidth="1"/>
    <col min="21" max="21" width="13.7109375" style="38" customWidth="1"/>
    <col min="22" max="22" width="9.28515625" style="38" hidden="1" customWidth="1"/>
    <col min="23" max="254" width="9.140625" style="38"/>
    <col min="255" max="255" width="21.85546875" style="38" customWidth="1"/>
    <col min="256" max="256" width="8.140625" style="38" bestFit="1" customWidth="1"/>
    <col min="257" max="257" width="2.7109375" style="38" customWidth="1"/>
    <col min="258" max="258" width="11.85546875" style="38" bestFit="1" customWidth="1"/>
    <col min="259" max="259" width="2.7109375" style="38" customWidth="1"/>
    <col min="260" max="260" width="11.85546875" style="38" bestFit="1" customWidth="1"/>
    <col min="261" max="264" width="10.7109375" style="38" customWidth="1"/>
    <col min="265" max="265" width="17.42578125" style="38" bestFit="1" customWidth="1"/>
    <col min="266" max="271" width="12.7109375" style="38" customWidth="1"/>
    <col min="272" max="272" width="17.42578125" style="38" bestFit="1" customWidth="1"/>
    <col min="273" max="277" width="9.140625" style="38"/>
    <col min="278" max="278" width="0" style="38" hidden="1" customWidth="1"/>
    <col min="279" max="510" width="9.140625" style="38"/>
    <col min="511" max="511" width="21.85546875" style="38" customWidth="1"/>
    <col min="512" max="512" width="8.140625" style="38" bestFit="1" customWidth="1"/>
    <col min="513" max="513" width="2.7109375" style="38" customWidth="1"/>
    <col min="514" max="514" width="11.85546875" style="38" bestFit="1" customWidth="1"/>
    <col min="515" max="515" width="2.7109375" style="38" customWidth="1"/>
    <col min="516" max="516" width="11.85546875" style="38" bestFit="1" customWidth="1"/>
    <col min="517" max="520" width="10.7109375" style="38" customWidth="1"/>
    <col min="521" max="521" width="17.42578125" style="38" bestFit="1" customWidth="1"/>
    <col min="522" max="527" width="12.7109375" style="38" customWidth="1"/>
    <col min="528" max="528" width="17.42578125" style="38" bestFit="1" customWidth="1"/>
    <col min="529" max="533" width="9.140625" style="38"/>
    <col min="534" max="534" width="0" style="38" hidden="1" customWidth="1"/>
    <col min="535" max="766" width="9.140625" style="38"/>
    <col min="767" max="767" width="21.85546875" style="38" customWidth="1"/>
    <col min="768" max="768" width="8.140625" style="38" bestFit="1" customWidth="1"/>
    <col min="769" max="769" width="2.7109375" style="38" customWidth="1"/>
    <col min="770" max="770" width="11.85546875" style="38" bestFit="1" customWidth="1"/>
    <col min="771" max="771" width="2.7109375" style="38" customWidth="1"/>
    <col min="772" max="772" width="11.85546875" style="38" bestFit="1" customWidth="1"/>
    <col min="773" max="776" width="10.7109375" style="38" customWidth="1"/>
    <col min="777" max="777" width="17.42578125" style="38" bestFit="1" customWidth="1"/>
    <col min="778" max="783" width="12.7109375" style="38" customWidth="1"/>
    <col min="784" max="784" width="17.42578125" style="38" bestFit="1" customWidth="1"/>
    <col min="785" max="789" width="9.140625" style="38"/>
    <col min="790" max="790" width="0" style="38" hidden="1" customWidth="1"/>
    <col min="791" max="1022" width="9.140625" style="38"/>
    <col min="1023" max="1023" width="21.85546875" style="38" customWidth="1"/>
    <col min="1024" max="1024" width="8.140625" style="38" bestFit="1" customWidth="1"/>
    <col min="1025" max="1025" width="2.7109375" style="38" customWidth="1"/>
    <col min="1026" max="1026" width="11.85546875" style="38" bestFit="1" customWidth="1"/>
    <col min="1027" max="1027" width="2.7109375" style="38" customWidth="1"/>
    <col min="1028" max="1028" width="11.85546875" style="38" bestFit="1" customWidth="1"/>
    <col min="1029" max="1032" width="10.7109375" style="38" customWidth="1"/>
    <col min="1033" max="1033" width="17.42578125" style="38" bestFit="1" customWidth="1"/>
    <col min="1034" max="1039" width="12.7109375" style="38" customWidth="1"/>
    <col min="1040" max="1040" width="17.42578125" style="38" bestFit="1" customWidth="1"/>
    <col min="1041" max="1045" width="9.140625" style="38"/>
    <col min="1046" max="1046" width="0" style="38" hidden="1" customWidth="1"/>
    <col min="1047" max="1278" width="9.140625" style="38"/>
    <col min="1279" max="1279" width="21.85546875" style="38" customWidth="1"/>
    <col min="1280" max="1280" width="8.140625" style="38" bestFit="1" customWidth="1"/>
    <col min="1281" max="1281" width="2.7109375" style="38" customWidth="1"/>
    <col min="1282" max="1282" width="11.85546875" style="38" bestFit="1" customWidth="1"/>
    <col min="1283" max="1283" width="2.7109375" style="38" customWidth="1"/>
    <col min="1284" max="1284" width="11.85546875" style="38" bestFit="1" customWidth="1"/>
    <col min="1285" max="1288" width="10.7109375" style="38" customWidth="1"/>
    <col min="1289" max="1289" width="17.42578125" style="38" bestFit="1" customWidth="1"/>
    <col min="1290" max="1295" width="12.7109375" style="38" customWidth="1"/>
    <col min="1296" max="1296" width="17.42578125" style="38" bestFit="1" customWidth="1"/>
    <col min="1297" max="1301" width="9.140625" style="38"/>
    <col min="1302" max="1302" width="0" style="38" hidden="1" customWidth="1"/>
    <col min="1303" max="1534" width="9.140625" style="38"/>
    <col min="1535" max="1535" width="21.85546875" style="38" customWidth="1"/>
    <col min="1536" max="1536" width="8.140625" style="38" bestFit="1" customWidth="1"/>
    <col min="1537" max="1537" width="2.7109375" style="38" customWidth="1"/>
    <col min="1538" max="1538" width="11.85546875" style="38" bestFit="1" customWidth="1"/>
    <col min="1539" max="1539" width="2.7109375" style="38" customWidth="1"/>
    <col min="1540" max="1540" width="11.85546875" style="38" bestFit="1" customWidth="1"/>
    <col min="1541" max="1544" width="10.7109375" style="38" customWidth="1"/>
    <col min="1545" max="1545" width="17.42578125" style="38" bestFit="1" customWidth="1"/>
    <col min="1546" max="1551" width="12.7109375" style="38" customWidth="1"/>
    <col min="1552" max="1552" width="17.42578125" style="38" bestFit="1" customWidth="1"/>
    <col min="1553" max="1557" width="9.140625" style="38"/>
    <col min="1558" max="1558" width="0" style="38" hidden="1" customWidth="1"/>
    <col min="1559" max="1790" width="9.140625" style="38"/>
    <col min="1791" max="1791" width="21.85546875" style="38" customWidth="1"/>
    <col min="1792" max="1792" width="8.140625" style="38" bestFit="1" customWidth="1"/>
    <col min="1793" max="1793" width="2.7109375" style="38" customWidth="1"/>
    <col min="1794" max="1794" width="11.85546875" style="38" bestFit="1" customWidth="1"/>
    <col min="1795" max="1795" width="2.7109375" style="38" customWidth="1"/>
    <col min="1796" max="1796" width="11.85546875" style="38" bestFit="1" customWidth="1"/>
    <col min="1797" max="1800" width="10.7109375" style="38" customWidth="1"/>
    <col min="1801" max="1801" width="17.42578125" style="38" bestFit="1" customWidth="1"/>
    <col min="1802" max="1807" width="12.7109375" style="38" customWidth="1"/>
    <col min="1808" max="1808" width="17.42578125" style="38" bestFit="1" customWidth="1"/>
    <col min="1809" max="1813" width="9.140625" style="38"/>
    <col min="1814" max="1814" width="0" style="38" hidden="1" customWidth="1"/>
    <col min="1815" max="2046" width="9.140625" style="38"/>
    <col min="2047" max="2047" width="21.85546875" style="38" customWidth="1"/>
    <col min="2048" max="2048" width="8.140625" style="38" bestFit="1" customWidth="1"/>
    <col min="2049" max="2049" width="2.7109375" style="38" customWidth="1"/>
    <col min="2050" max="2050" width="11.85546875" style="38" bestFit="1" customWidth="1"/>
    <col min="2051" max="2051" width="2.7109375" style="38" customWidth="1"/>
    <col min="2052" max="2052" width="11.85546875" style="38" bestFit="1" customWidth="1"/>
    <col min="2053" max="2056" width="10.7109375" style="38" customWidth="1"/>
    <col min="2057" max="2057" width="17.42578125" style="38" bestFit="1" customWidth="1"/>
    <col min="2058" max="2063" width="12.7109375" style="38" customWidth="1"/>
    <col min="2064" max="2064" width="17.42578125" style="38" bestFit="1" customWidth="1"/>
    <col min="2065" max="2069" width="9.140625" style="38"/>
    <col min="2070" max="2070" width="0" style="38" hidden="1" customWidth="1"/>
    <col min="2071" max="2302" width="9.140625" style="38"/>
    <col min="2303" max="2303" width="21.85546875" style="38" customWidth="1"/>
    <col min="2304" max="2304" width="8.140625" style="38" bestFit="1" customWidth="1"/>
    <col min="2305" max="2305" width="2.7109375" style="38" customWidth="1"/>
    <col min="2306" max="2306" width="11.85546875" style="38" bestFit="1" customWidth="1"/>
    <col min="2307" max="2307" width="2.7109375" style="38" customWidth="1"/>
    <col min="2308" max="2308" width="11.85546875" style="38" bestFit="1" customWidth="1"/>
    <col min="2309" max="2312" width="10.7109375" style="38" customWidth="1"/>
    <col min="2313" max="2313" width="17.42578125" style="38" bestFit="1" customWidth="1"/>
    <col min="2314" max="2319" width="12.7109375" style="38" customWidth="1"/>
    <col min="2320" max="2320" width="17.42578125" style="38" bestFit="1" customWidth="1"/>
    <col min="2321" max="2325" width="9.140625" style="38"/>
    <col min="2326" max="2326" width="0" style="38" hidden="1" customWidth="1"/>
    <col min="2327" max="2558" width="9.140625" style="38"/>
    <col min="2559" max="2559" width="21.85546875" style="38" customWidth="1"/>
    <col min="2560" max="2560" width="8.140625" style="38" bestFit="1" customWidth="1"/>
    <col min="2561" max="2561" width="2.7109375" style="38" customWidth="1"/>
    <col min="2562" max="2562" width="11.85546875" style="38" bestFit="1" customWidth="1"/>
    <col min="2563" max="2563" width="2.7109375" style="38" customWidth="1"/>
    <col min="2564" max="2564" width="11.85546875" style="38" bestFit="1" customWidth="1"/>
    <col min="2565" max="2568" width="10.7109375" style="38" customWidth="1"/>
    <col min="2569" max="2569" width="17.42578125" style="38" bestFit="1" customWidth="1"/>
    <col min="2570" max="2575" width="12.7109375" style="38" customWidth="1"/>
    <col min="2576" max="2576" width="17.42578125" style="38" bestFit="1" customWidth="1"/>
    <col min="2577" max="2581" width="9.140625" style="38"/>
    <col min="2582" max="2582" width="0" style="38" hidden="1" customWidth="1"/>
    <col min="2583" max="2814" width="9.140625" style="38"/>
    <col min="2815" max="2815" width="21.85546875" style="38" customWidth="1"/>
    <col min="2816" max="2816" width="8.140625" style="38" bestFit="1" customWidth="1"/>
    <col min="2817" max="2817" width="2.7109375" style="38" customWidth="1"/>
    <col min="2818" max="2818" width="11.85546875" style="38" bestFit="1" customWidth="1"/>
    <col min="2819" max="2819" width="2.7109375" style="38" customWidth="1"/>
    <col min="2820" max="2820" width="11.85546875" style="38" bestFit="1" customWidth="1"/>
    <col min="2821" max="2824" width="10.7109375" style="38" customWidth="1"/>
    <col min="2825" max="2825" width="17.42578125" style="38" bestFit="1" customWidth="1"/>
    <col min="2826" max="2831" width="12.7109375" style="38" customWidth="1"/>
    <col min="2832" max="2832" width="17.42578125" style="38" bestFit="1" customWidth="1"/>
    <col min="2833" max="2837" width="9.140625" style="38"/>
    <col min="2838" max="2838" width="0" style="38" hidden="1" customWidth="1"/>
    <col min="2839" max="3070" width="9.140625" style="38"/>
    <col min="3071" max="3071" width="21.85546875" style="38" customWidth="1"/>
    <col min="3072" max="3072" width="8.140625" style="38" bestFit="1" customWidth="1"/>
    <col min="3073" max="3073" width="2.7109375" style="38" customWidth="1"/>
    <col min="3074" max="3074" width="11.85546875" style="38" bestFit="1" customWidth="1"/>
    <col min="3075" max="3075" width="2.7109375" style="38" customWidth="1"/>
    <col min="3076" max="3076" width="11.85546875" style="38" bestFit="1" customWidth="1"/>
    <col min="3077" max="3080" width="10.7109375" style="38" customWidth="1"/>
    <col min="3081" max="3081" width="17.42578125" style="38" bestFit="1" customWidth="1"/>
    <col min="3082" max="3087" width="12.7109375" style="38" customWidth="1"/>
    <col min="3088" max="3088" width="17.42578125" style="38" bestFit="1" customWidth="1"/>
    <col min="3089" max="3093" width="9.140625" style="38"/>
    <col min="3094" max="3094" width="0" style="38" hidden="1" customWidth="1"/>
    <col min="3095" max="3326" width="9.140625" style="38"/>
    <col min="3327" max="3327" width="21.85546875" style="38" customWidth="1"/>
    <col min="3328" max="3328" width="8.140625" style="38" bestFit="1" customWidth="1"/>
    <col min="3329" max="3329" width="2.7109375" style="38" customWidth="1"/>
    <col min="3330" max="3330" width="11.85546875" style="38" bestFit="1" customWidth="1"/>
    <col min="3331" max="3331" width="2.7109375" style="38" customWidth="1"/>
    <col min="3332" max="3332" width="11.85546875" style="38" bestFit="1" customWidth="1"/>
    <col min="3333" max="3336" width="10.7109375" style="38" customWidth="1"/>
    <col min="3337" max="3337" width="17.42578125" style="38" bestFit="1" customWidth="1"/>
    <col min="3338" max="3343" width="12.7109375" style="38" customWidth="1"/>
    <col min="3344" max="3344" width="17.42578125" style="38" bestFit="1" customWidth="1"/>
    <col min="3345" max="3349" width="9.140625" style="38"/>
    <col min="3350" max="3350" width="0" style="38" hidden="1" customWidth="1"/>
    <col min="3351" max="3582" width="9.140625" style="38"/>
    <col min="3583" max="3583" width="21.85546875" style="38" customWidth="1"/>
    <col min="3584" max="3584" width="8.140625" style="38" bestFit="1" customWidth="1"/>
    <col min="3585" max="3585" width="2.7109375" style="38" customWidth="1"/>
    <col min="3586" max="3586" width="11.85546875" style="38" bestFit="1" customWidth="1"/>
    <col min="3587" max="3587" width="2.7109375" style="38" customWidth="1"/>
    <col min="3588" max="3588" width="11.85546875" style="38" bestFit="1" customWidth="1"/>
    <col min="3589" max="3592" width="10.7109375" style="38" customWidth="1"/>
    <col min="3593" max="3593" width="17.42578125" style="38" bestFit="1" customWidth="1"/>
    <col min="3594" max="3599" width="12.7109375" style="38" customWidth="1"/>
    <col min="3600" max="3600" width="17.42578125" style="38" bestFit="1" customWidth="1"/>
    <col min="3601" max="3605" width="9.140625" style="38"/>
    <col min="3606" max="3606" width="0" style="38" hidden="1" customWidth="1"/>
    <col min="3607" max="3838" width="9.140625" style="38"/>
    <col min="3839" max="3839" width="21.85546875" style="38" customWidth="1"/>
    <col min="3840" max="3840" width="8.140625" style="38" bestFit="1" customWidth="1"/>
    <col min="3841" max="3841" width="2.7109375" style="38" customWidth="1"/>
    <col min="3842" max="3842" width="11.85546875" style="38" bestFit="1" customWidth="1"/>
    <col min="3843" max="3843" width="2.7109375" style="38" customWidth="1"/>
    <col min="3844" max="3844" width="11.85546875" style="38" bestFit="1" customWidth="1"/>
    <col min="3845" max="3848" width="10.7109375" style="38" customWidth="1"/>
    <col min="3849" max="3849" width="17.42578125" style="38" bestFit="1" customWidth="1"/>
    <col min="3850" max="3855" width="12.7109375" style="38" customWidth="1"/>
    <col min="3856" max="3856" width="17.42578125" style="38" bestFit="1" customWidth="1"/>
    <col min="3857" max="3861" width="9.140625" style="38"/>
    <col min="3862" max="3862" width="0" style="38" hidden="1" customWidth="1"/>
    <col min="3863" max="4094" width="9.140625" style="38"/>
    <col min="4095" max="4095" width="21.85546875" style="38" customWidth="1"/>
    <col min="4096" max="4096" width="8.140625" style="38" bestFit="1" customWidth="1"/>
    <col min="4097" max="4097" width="2.7109375" style="38" customWidth="1"/>
    <col min="4098" max="4098" width="11.85546875" style="38" bestFit="1" customWidth="1"/>
    <col min="4099" max="4099" width="2.7109375" style="38" customWidth="1"/>
    <col min="4100" max="4100" width="11.85546875" style="38" bestFit="1" customWidth="1"/>
    <col min="4101" max="4104" width="10.7109375" style="38" customWidth="1"/>
    <col min="4105" max="4105" width="17.42578125" style="38" bestFit="1" customWidth="1"/>
    <col min="4106" max="4111" width="12.7109375" style="38" customWidth="1"/>
    <col min="4112" max="4112" width="17.42578125" style="38" bestFit="1" customWidth="1"/>
    <col min="4113" max="4117" width="9.140625" style="38"/>
    <col min="4118" max="4118" width="0" style="38" hidden="1" customWidth="1"/>
    <col min="4119" max="4350" width="9.140625" style="38"/>
    <col min="4351" max="4351" width="21.85546875" style="38" customWidth="1"/>
    <col min="4352" max="4352" width="8.140625" style="38" bestFit="1" customWidth="1"/>
    <col min="4353" max="4353" width="2.7109375" style="38" customWidth="1"/>
    <col min="4354" max="4354" width="11.85546875" style="38" bestFit="1" customWidth="1"/>
    <col min="4355" max="4355" width="2.7109375" style="38" customWidth="1"/>
    <col min="4356" max="4356" width="11.85546875" style="38" bestFit="1" customWidth="1"/>
    <col min="4357" max="4360" width="10.7109375" style="38" customWidth="1"/>
    <col min="4361" max="4361" width="17.42578125" style="38" bestFit="1" customWidth="1"/>
    <col min="4362" max="4367" width="12.7109375" style="38" customWidth="1"/>
    <col min="4368" max="4368" width="17.42578125" style="38" bestFit="1" customWidth="1"/>
    <col min="4369" max="4373" width="9.140625" style="38"/>
    <col min="4374" max="4374" width="0" style="38" hidden="1" customWidth="1"/>
    <col min="4375" max="4606" width="9.140625" style="38"/>
    <col min="4607" max="4607" width="21.85546875" style="38" customWidth="1"/>
    <col min="4608" max="4608" width="8.140625" style="38" bestFit="1" customWidth="1"/>
    <col min="4609" max="4609" width="2.7109375" style="38" customWidth="1"/>
    <col min="4610" max="4610" width="11.85546875" style="38" bestFit="1" customWidth="1"/>
    <col min="4611" max="4611" width="2.7109375" style="38" customWidth="1"/>
    <col min="4612" max="4612" width="11.85546875" style="38" bestFit="1" customWidth="1"/>
    <col min="4613" max="4616" width="10.7109375" style="38" customWidth="1"/>
    <col min="4617" max="4617" width="17.42578125" style="38" bestFit="1" customWidth="1"/>
    <col min="4618" max="4623" width="12.7109375" style="38" customWidth="1"/>
    <col min="4624" max="4624" width="17.42578125" style="38" bestFit="1" customWidth="1"/>
    <col min="4625" max="4629" width="9.140625" style="38"/>
    <col min="4630" max="4630" width="0" style="38" hidden="1" customWidth="1"/>
    <col min="4631" max="4862" width="9.140625" style="38"/>
    <col min="4863" max="4863" width="21.85546875" style="38" customWidth="1"/>
    <col min="4864" max="4864" width="8.140625" style="38" bestFit="1" customWidth="1"/>
    <col min="4865" max="4865" width="2.7109375" style="38" customWidth="1"/>
    <col min="4866" max="4866" width="11.85546875" style="38" bestFit="1" customWidth="1"/>
    <col min="4867" max="4867" width="2.7109375" style="38" customWidth="1"/>
    <col min="4868" max="4868" width="11.85546875" style="38" bestFit="1" customWidth="1"/>
    <col min="4869" max="4872" width="10.7109375" style="38" customWidth="1"/>
    <col min="4873" max="4873" width="17.42578125" style="38" bestFit="1" customWidth="1"/>
    <col min="4874" max="4879" width="12.7109375" style="38" customWidth="1"/>
    <col min="4880" max="4880" width="17.42578125" style="38" bestFit="1" customWidth="1"/>
    <col min="4881" max="4885" width="9.140625" style="38"/>
    <col min="4886" max="4886" width="0" style="38" hidden="1" customWidth="1"/>
    <col min="4887" max="5118" width="9.140625" style="38"/>
    <col min="5119" max="5119" width="21.85546875" style="38" customWidth="1"/>
    <col min="5120" max="5120" width="8.140625" style="38" bestFit="1" customWidth="1"/>
    <col min="5121" max="5121" width="2.7109375" style="38" customWidth="1"/>
    <col min="5122" max="5122" width="11.85546875" style="38" bestFit="1" customWidth="1"/>
    <col min="5123" max="5123" width="2.7109375" style="38" customWidth="1"/>
    <col min="5124" max="5124" width="11.85546875" style="38" bestFit="1" customWidth="1"/>
    <col min="5125" max="5128" width="10.7109375" style="38" customWidth="1"/>
    <col min="5129" max="5129" width="17.42578125" style="38" bestFit="1" customWidth="1"/>
    <col min="5130" max="5135" width="12.7109375" style="38" customWidth="1"/>
    <col min="5136" max="5136" width="17.42578125" style="38" bestFit="1" customWidth="1"/>
    <col min="5137" max="5141" width="9.140625" style="38"/>
    <col min="5142" max="5142" width="0" style="38" hidden="1" customWidth="1"/>
    <col min="5143" max="5374" width="9.140625" style="38"/>
    <col min="5375" max="5375" width="21.85546875" style="38" customWidth="1"/>
    <col min="5376" max="5376" width="8.140625" style="38" bestFit="1" customWidth="1"/>
    <col min="5377" max="5377" width="2.7109375" style="38" customWidth="1"/>
    <col min="5378" max="5378" width="11.85546875" style="38" bestFit="1" customWidth="1"/>
    <col min="5379" max="5379" width="2.7109375" style="38" customWidth="1"/>
    <col min="5380" max="5380" width="11.85546875" style="38" bestFit="1" customWidth="1"/>
    <col min="5381" max="5384" width="10.7109375" style="38" customWidth="1"/>
    <col min="5385" max="5385" width="17.42578125" style="38" bestFit="1" customWidth="1"/>
    <col min="5386" max="5391" width="12.7109375" style="38" customWidth="1"/>
    <col min="5392" max="5392" width="17.42578125" style="38" bestFit="1" customWidth="1"/>
    <col min="5393" max="5397" width="9.140625" style="38"/>
    <col min="5398" max="5398" width="0" style="38" hidden="1" customWidth="1"/>
    <col min="5399" max="5630" width="9.140625" style="38"/>
    <col min="5631" max="5631" width="21.85546875" style="38" customWidth="1"/>
    <col min="5632" max="5632" width="8.140625" style="38" bestFit="1" customWidth="1"/>
    <col min="5633" max="5633" width="2.7109375" style="38" customWidth="1"/>
    <col min="5634" max="5634" width="11.85546875" style="38" bestFit="1" customWidth="1"/>
    <col min="5635" max="5635" width="2.7109375" style="38" customWidth="1"/>
    <col min="5636" max="5636" width="11.85546875" style="38" bestFit="1" customWidth="1"/>
    <col min="5637" max="5640" width="10.7109375" style="38" customWidth="1"/>
    <col min="5641" max="5641" width="17.42578125" style="38" bestFit="1" customWidth="1"/>
    <col min="5642" max="5647" width="12.7109375" style="38" customWidth="1"/>
    <col min="5648" max="5648" width="17.42578125" style="38" bestFit="1" customWidth="1"/>
    <col min="5649" max="5653" width="9.140625" style="38"/>
    <col min="5654" max="5654" width="0" style="38" hidden="1" customWidth="1"/>
    <col min="5655" max="5886" width="9.140625" style="38"/>
    <col min="5887" max="5887" width="21.85546875" style="38" customWidth="1"/>
    <col min="5888" max="5888" width="8.140625" style="38" bestFit="1" customWidth="1"/>
    <col min="5889" max="5889" width="2.7109375" style="38" customWidth="1"/>
    <col min="5890" max="5890" width="11.85546875" style="38" bestFit="1" customWidth="1"/>
    <col min="5891" max="5891" width="2.7109375" style="38" customWidth="1"/>
    <col min="5892" max="5892" width="11.85546875" style="38" bestFit="1" customWidth="1"/>
    <col min="5893" max="5896" width="10.7109375" style="38" customWidth="1"/>
    <col min="5897" max="5897" width="17.42578125" style="38" bestFit="1" customWidth="1"/>
    <col min="5898" max="5903" width="12.7109375" style="38" customWidth="1"/>
    <col min="5904" max="5904" width="17.42578125" style="38" bestFit="1" customWidth="1"/>
    <col min="5905" max="5909" width="9.140625" style="38"/>
    <col min="5910" max="5910" width="0" style="38" hidden="1" customWidth="1"/>
    <col min="5911" max="6142" width="9.140625" style="38"/>
    <col min="6143" max="6143" width="21.85546875" style="38" customWidth="1"/>
    <col min="6144" max="6144" width="8.140625" style="38" bestFit="1" customWidth="1"/>
    <col min="6145" max="6145" width="2.7109375" style="38" customWidth="1"/>
    <col min="6146" max="6146" width="11.85546875" style="38" bestFit="1" customWidth="1"/>
    <col min="6147" max="6147" width="2.7109375" style="38" customWidth="1"/>
    <col min="6148" max="6148" width="11.85546875" style="38" bestFit="1" customWidth="1"/>
    <col min="6149" max="6152" width="10.7109375" style="38" customWidth="1"/>
    <col min="6153" max="6153" width="17.42578125" style="38" bestFit="1" customWidth="1"/>
    <col min="6154" max="6159" width="12.7109375" style="38" customWidth="1"/>
    <col min="6160" max="6160" width="17.42578125" style="38" bestFit="1" customWidth="1"/>
    <col min="6161" max="6165" width="9.140625" style="38"/>
    <col min="6166" max="6166" width="0" style="38" hidden="1" customWidth="1"/>
    <col min="6167" max="6398" width="9.140625" style="38"/>
    <col min="6399" max="6399" width="21.85546875" style="38" customWidth="1"/>
    <col min="6400" max="6400" width="8.140625" style="38" bestFit="1" customWidth="1"/>
    <col min="6401" max="6401" width="2.7109375" style="38" customWidth="1"/>
    <col min="6402" max="6402" width="11.85546875" style="38" bestFit="1" customWidth="1"/>
    <col min="6403" max="6403" width="2.7109375" style="38" customWidth="1"/>
    <col min="6404" max="6404" width="11.85546875" style="38" bestFit="1" customWidth="1"/>
    <col min="6405" max="6408" width="10.7109375" style="38" customWidth="1"/>
    <col min="6409" max="6409" width="17.42578125" style="38" bestFit="1" customWidth="1"/>
    <col min="6410" max="6415" width="12.7109375" style="38" customWidth="1"/>
    <col min="6416" max="6416" width="17.42578125" style="38" bestFit="1" customWidth="1"/>
    <col min="6417" max="6421" width="9.140625" style="38"/>
    <col min="6422" max="6422" width="0" style="38" hidden="1" customWidth="1"/>
    <col min="6423" max="6654" width="9.140625" style="38"/>
    <col min="6655" max="6655" width="21.85546875" style="38" customWidth="1"/>
    <col min="6656" max="6656" width="8.140625" style="38" bestFit="1" customWidth="1"/>
    <col min="6657" max="6657" width="2.7109375" style="38" customWidth="1"/>
    <col min="6658" max="6658" width="11.85546875" style="38" bestFit="1" customWidth="1"/>
    <col min="6659" max="6659" width="2.7109375" style="38" customWidth="1"/>
    <col min="6660" max="6660" width="11.85546875" style="38" bestFit="1" customWidth="1"/>
    <col min="6661" max="6664" width="10.7109375" style="38" customWidth="1"/>
    <col min="6665" max="6665" width="17.42578125" style="38" bestFit="1" customWidth="1"/>
    <col min="6666" max="6671" width="12.7109375" style="38" customWidth="1"/>
    <col min="6672" max="6672" width="17.42578125" style="38" bestFit="1" customWidth="1"/>
    <col min="6673" max="6677" width="9.140625" style="38"/>
    <col min="6678" max="6678" width="0" style="38" hidden="1" customWidth="1"/>
    <col min="6679" max="6910" width="9.140625" style="38"/>
    <col min="6911" max="6911" width="21.85546875" style="38" customWidth="1"/>
    <col min="6912" max="6912" width="8.140625" style="38" bestFit="1" customWidth="1"/>
    <col min="6913" max="6913" width="2.7109375" style="38" customWidth="1"/>
    <col min="6914" max="6914" width="11.85546875" style="38" bestFit="1" customWidth="1"/>
    <col min="6915" max="6915" width="2.7109375" style="38" customWidth="1"/>
    <col min="6916" max="6916" width="11.85546875" style="38" bestFit="1" customWidth="1"/>
    <col min="6917" max="6920" width="10.7109375" style="38" customWidth="1"/>
    <col min="6921" max="6921" width="17.42578125" style="38" bestFit="1" customWidth="1"/>
    <col min="6922" max="6927" width="12.7109375" style="38" customWidth="1"/>
    <col min="6928" max="6928" width="17.42578125" style="38" bestFit="1" customWidth="1"/>
    <col min="6929" max="6933" width="9.140625" style="38"/>
    <col min="6934" max="6934" width="0" style="38" hidden="1" customWidth="1"/>
    <col min="6935" max="7166" width="9.140625" style="38"/>
    <col min="7167" max="7167" width="21.85546875" style="38" customWidth="1"/>
    <col min="7168" max="7168" width="8.140625" style="38" bestFit="1" customWidth="1"/>
    <col min="7169" max="7169" width="2.7109375" style="38" customWidth="1"/>
    <col min="7170" max="7170" width="11.85546875" style="38" bestFit="1" customWidth="1"/>
    <col min="7171" max="7171" width="2.7109375" style="38" customWidth="1"/>
    <col min="7172" max="7172" width="11.85546875" style="38" bestFit="1" customWidth="1"/>
    <col min="7173" max="7176" width="10.7109375" style="38" customWidth="1"/>
    <col min="7177" max="7177" width="17.42578125" style="38" bestFit="1" customWidth="1"/>
    <col min="7178" max="7183" width="12.7109375" style="38" customWidth="1"/>
    <col min="7184" max="7184" width="17.42578125" style="38" bestFit="1" customWidth="1"/>
    <col min="7185" max="7189" width="9.140625" style="38"/>
    <col min="7190" max="7190" width="0" style="38" hidden="1" customWidth="1"/>
    <col min="7191" max="7422" width="9.140625" style="38"/>
    <col min="7423" max="7423" width="21.85546875" style="38" customWidth="1"/>
    <col min="7424" max="7424" width="8.140625" style="38" bestFit="1" customWidth="1"/>
    <col min="7425" max="7425" width="2.7109375" style="38" customWidth="1"/>
    <col min="7426" max="7426" width="11.85546875" style="38" bestFit="1" customWidth="1"/>
    <col min="7427" max="7427" width="2.7109375" style="38" customWidth="1"/>
    <col min="7428" max="7428" width="11.85546875" style="38" bestFit="1" customWidth="1"/>
    <col min="7429" max="7432" width="10.7109375" style="38" customWidth="1"/>
    <col min="7433" max="7433" width="17.42578125" style="38" bestFit="1" customWidth="1"/>
    <col min="7434" max="7439" width="12.7109375" style="38" customWidth="1"/>
    <col min="7440" max="7440" width="17.42578125" style="38" bestFit="1" customWidth="1"/>
    <col min="7441" max="7445" width="9.140625" style="38"/>
    <col min="7446" max="7446" width="0" style="38" hidden="1" customWidth="1"/>
    <col min="7447" max="7678" width="9.140625" style="38"/>
    <col min="7679" max="7679" width="21.85546875" style="38" customWidth="1"/>
    <col min="7680" max="7680" width="8.140625" style="38" bestFit="1" customWidth="1"/>
    <col min="7681" max="7681" width="2.7109375" style="38" customWidth="1"/>
    <col min="7682" max="7682" width="11.85546875" style="38" bestFit="1" customWidth="1"/>
    <col min="7683" max="7683" width="2.7109375" style="38" customWidth="1"/>
    <col min="7684" max="7684" width="11.85546875" style="38" bestFit="1" customWidth="1"/>
    <col min="7685" max="7688" width="10.7109375" style="38" customWidth="1"/>
    <col min="7689" max="7689" width="17.42578125" style="38" bestFit="1" customWidth="1"/>
    <col min="7690" max="7695" width="12.7109375" style="38" customWidth="1"/>
    <col min="7696" max="7696" width="17.42578125" style="38" bestFit="1" customWidth="1"/>
    <col min="7697" max="7701" width="9.140625" style="38"/>
    <col min="7702" max="7702" width="0" style="38" hidden="1" customWidth="1"/>
    <col min="7703" max="7934" width="9.140625" style="38"/>
    <col min="7935" max="7935" width="21.85546875" style="38" customWidth="1"/>
    <col min="7936" max="7936" width="8.140625" style="38" bestFit="1" customWidth="1"/>
    <col min="7937" max="7937" width="2.7109375" style="38" customWidth="1"/>
    <col min="7938" max="7938" width="11.85546875" style="38" bestFit="1" customWidth="1"/>
    <col min="7939" max="7939" width="2.7109375" style="38" customWidth="1"/>
    <col min="7940" max="7940" width="11.85546875" style="38" bestFit="1" customWidth="1"/>
    <col min="7941" max="7944" width="10.7109375" style="38" customWidth="1"/>
    <col min="7945" max="7945" width="17.42578125" style="38" bestFit="1" customWidth="1"/>
    <col min="7946" max="7951" width="12.7109375" style="38" customWidth="1"/>
    <col min="7952" max="7952" width="17.42578125" style="38" bestFit="1" customWidth="1"/>
    <col min="7953" max="7957" width="9.140625" style="38"/>
    <col min="7958" max="7958" width="0" style="38" hidden="1" customWidth="1"/>
    <col min="7959" max="8190" width="9.140625" style="38"/>
    <col min="8191" max="8191" width="21.85546875" style="38" customWidth="1"/>
    <col min="8192" max="8192" width="8.140625" style="38" bestFit="1" customWidth="1"/>
    <col min="8193" max="8193" width="2.7109375" style="38" customWidth="1"/>
    <col min="8194" max="8194" width="11.85546875" style="38" bestFit="1" customWidth="1"/>
    <col min="8195" max="8195" width="2.7109375" style="38" customWidth="1"/>
    <col min="8196" max="8196" width="11.85546875" style="38" bestFit="1" customWidth="1"/>
    <col min="8197" max="8200" width="10.7109375" style="38" customWidth="1"/>
    <col min="8201" max="8201" width="17.42578125" style="38" bestFit="1" customWidth="1"/>
    <col min="8202" max="8207" width="12.7109375" style="38" customWidth="1"/>
    <col min="8208" max="8208" width="17.42578125" style="38" bestFit="1" customWidth="1"/>
    <col min="8209" max="8213" width="9.140625" style="38"/>
    <col min="8214" max="8214" width="0" style="38" hidden="1" customWidth="1"/>
    <col min="8215" max="8446" width="9.140625" style="38"/>
    <col min="8447" max="8447" width="21.85546875" style="38" customWidth="1"/>
    <col min="8448" max="8448" width="8.140625" style="38" bestFit="1" customWidth="1"/>
    <col min="8449" max="8449" width="2.7109375" style="38" customWidth="1"/>
    <col min="8450" max="8450" width="11.85546875" style="38" bestFit="1" customWidth="1"/>
    <col min="8451" max="8451" width="2.7109375" style="38" customWidth="1"/>
    <col min="8452" max="8452" width="11.85546875" style="38" bestFit="1" customWidth="1"/>
    <col min="8453" max="8456" width="10.7109375" style="38" customWidth="1"/>
    <col min="8457" max="8457" width="17.42578125" style="38" bestFit="1" customWidth="1"/>
    <col min="8458" max="8463" width="12.7109375" style="38" customWidth="1"/>
    <col min="8464" max="8464" width="17.42578125" style="38" bestFit="1" customWidth="1"/>
    <col min="8465" max="8469" width="9.140625" style="38"/>
    <col min="8470" max="8470" width="0" style="38" hidden="1" customWidth="1"/>
    <col min="8471" max="8702" width="9.140625" style="38"/>
    <col min="8703" max="8703" width="21.85546875" style="38" customWidth="1"/>
    <col min="8704" max="8704" width="8.140625" style="38" bestFit="1" customWidth="1"/>
    <col min="8705" max="8705" width="2.7109375" style="38" customWidth="1"/>
    <col min="8706" max="8706" width="11.85546875" style="38" bestFit="1" customWidth="1"/>
    <col min="8707" max="8707" width="2.7109375" style="38" customWidth="1"/>
    <col min="8708" max="8708" width="11.85546875" style="38" bestFit="1" customWidth="1"/>
    <col min="8709" max="8712" width="10.7109375" style="38" customWidth="1"/>
    <col min="8713" max="8713" width="17.42578125" style="38" bestFit="1" customWidth="1"/>
    <col min="8714" max="8719" width="12.7109375" style="38" customWidth="1"/>
    <col min="8720" max="8720" width="17.42578125" style="38" bestFit="1" customWidth="1"/>
    <col min="8721" max="8725" width="9.140625" style="38"/>
    <col min="8726" max="8726" width="0" style="38" hidden="1" customWidth="1"/>
    <col min="8727" max="8958" width="9.140625" style="38"/>
    <col min="8959" max="8959" width="21.85546875" style="38" customWidth="1"/>
    <col min="8960" max="8960" width="8.140625" style="38" bestFit="1" customWidth="1"/>
    <col min="8961" max="8961" width="2.7109375" style="38" customWidth="1"/>
    <col min="8962" max="8962" width="11.85546875" style="38" bestFit="1" customWidth="1"/>
    <col min="8963" max="8963" width="2.7109375" style="38" customWidth="1"/>
    <col min="8964" max="8964" width="11.85546875" style="38" bestFit="1" customWidth="1"/>
    <col min="8965" max="8968" width="10.7109375" style="38" customWidth="1"/>
    <col min="8969" max="8969" width="17.42578125" style="38" bestFit="1" customWidth="1"/>
    <col min="8970" max="8975" width="12.7109375" style="38" customWidth="1"/>
    <col min="8976" max="8976" width="17.42578125" style="38" bestFit="1" customWidth="1"/>
    <col min="8977" max="8981" width="9.140625" style="38"/>
    <col min="8982" max="8982" width="0" style="38" hidden="1" customWidth="1"/>
    <col min="8983" max="9214" width="9.140625" style="38"/>
    <col min="9215" max="9215" width="21.85546875" style="38" customWidth="1"/>
    <col min="9216" max="9216" width="8.140625" style="38" bestFit="1" customWidth="1"/>
    <col min="9217" max="9217" width="2.7109375" style="38" customWidth="1"/>
    <col min="9218" max="9218" width="11.85546875" style="38" bestFit="1" customWidth="1"/>
    <col min="9219" max="9219" width="2.7109375" style="38" customWidth="1"/>
    <col min="9220" max="9220" width="11.85546875" style="38" bestFit="1" customWidth="1"/>
    <col min="9221" max="9224" width="10.7109375" style="38" customWidth="1"/>
    <col min="9225" max="9225" width="17.42578125" style="38" bestFit="1" customWidth="1"/>
    <col min="9226" max="9231" width="12.7109375" style="38" customWidth="1"/>
    <col min="9232" max="9232" width="17.42578125" style="38" bestFit="1" customWidth="1"/>
    <col min="9233" max="9237" width="9.140625" style="38"/>
    <col min="9238" max="9238" width="0" style="38" hidden="1" customWidth="1"/>
    <col min="9239" max="9470" width="9.140625" style="38"/>
    <col min="9471" max="9471" width="21.85546875" style="38" customWidth="1"/>
    <col min="9472" max="9472" width="8.140625" style="38" bestFit="1" customWidth="1"/>
    <col min="9473" max="9473" width="2.7109375" style="38" customWidth="1"/>
    <col min="9474" max="9474" width="11.85546875" style="38" bestFit="1" customWidth="1"/>
    <col min="9475" max="9475" width="2.7109375" style="38" customWidth="1"/>
    <col min="9476" max="9476" width="11.85546875" style="38" bestFit="1" customWidth="1"/>
    <col min="9477" max="9480" width="10.7109375" style="38" customWidth="1"/>
    <col min="9481" max="9481" width="17.42578125" style="38" bestFit="1" customWidth="1"/>
    <col min="9482" max="9487" width="12.7109375" style="38" customWidth="1"/>
    <col min="9488" max="9488" width="17.42578125" style="38" bestFit="1" customWidth="1"/>
    <col min="9489" max="9493" width="9.140625" style="38"/>
    <col min="9494" max="9494" width="0" style="38" hidden="1" customWidth="1"/>
    <col min="9495" max="9726" width="9.140625" style="38"/>
    <col min="9727" max="9727" width="21.85546875" style="38" customWidth="1"/>
    <col min="9728" max="9728" width="8.140625" style="38" bestFit="1" customWidth="1"/>
    <col min="9729" max="9729" width="2.7109375" style="38" customWidth="1"/>
    <col min="9730" max="9730" width="11.85546875" style="38" bestFit="1" customWidth="1"/>
    <col min="9731" max="9731" width="2.7109375" style="38" customWidth="1"/>
    <col min="9732" max="9732" width="11.85546875" style="38" bestFit="1" customWidth="1"/>
    <col min="9733" max="9736" width="10.7109375" style="38" customWidth="1"/>
    <col min="9737" max="9737" width="17.42578125" style="38" bestFit="1" customWidth="1"/>
    <col min="9738" max="9743" width="12.7109375" style="38" customWidth="1"/>
    <col min="9744" max="9744" width="17.42578125" style="38" bestFit="1" customWidth="1"/>
    <col min="9745" max="9749" width="9.140625" style="38"/>
    <col min="9750" max="9750" width="0" style="38" hidden="1" customWidth="1"/>
    <col min="9751" max="9982" width="9.140625" style="38"/>
    <col min="9983" max="9983" width="21.85546875" style="38" customWidth="1"/>
    <col min="9984" max="9984" width="8.140625" style="38" bestFit="1" customWidth="1"/>
    <col min="9985" max="9985" width="2.7109375" style="38" customWidth="1"/>
    <col min="9986" max="9986" width="11.85546875" style="38" bestFit="1" customWidth="1"/>
    <col min="9987" max="9987" width="2.7109375" style="38" customWidth="1"/>
    <col min="9988" max="9988" width="11.85546875" style="38" bestFit="1" customWidth="1"/>
    <col min="9989" max="9992" width="10.7109375" style="38" customWidth="1"/>
    <col min="9993" max="9993" width="17.42578125" style="38" bestFit="1" customWidth="1"/>
    <col min="9994" max="9999" width="12.7109375" style="38" customWidth="1"/>
    <col min="10000" max="10000" width="17.42578125" style="38" bestFit="1" customWidth="1"/>
    <col min="10001" max="10005" width="9.140625" style="38"/>
    <col min="10006" max="10006" width="0" style="38" hidden="1" customWidth="1"/>
    <col min="10007" max="10238" width="9.140625" style="38"/>
    <col min="10239" max="10239" width="21.85546875" style="38" customWidth="1"/>
    <col min="10240" max="10240" width="8.140625" style="38" bestFit="1" customWidth="1"/>
    <col min="10241" max="10241" width="2.7109375" style="38" customWidth="1"/>
    <col min="10242" max="10242" width="11.85546875" style="38" bestFit="1" customWidth="1"/>
    <col min="10243" max="10243" width="2.7109375" style="38" customWidth="1"/>
    <col min="10244" max="10244" width="11.85546875" style="38" bestFit="1" customWidth="1"/>
    <col min="10245" max="10248" width="10.7109375" style="38" customWidth="1"/>
    <col min="10249" max="10249" width="17.42578125" style="38" bestFit="1" customWidth="1"/>
    <col min="10250" max="10255" width="12.7109375" style="38" customWidth="1"/>
    <col min="10256" max="10256" width="17.42578125" style="38" bestFit="1" customWidth="1"/>
    <col min="10257" max="10261" width="9.140625" style="38"/>
    <col min="10262" max="10262" width="0" style="38" hidden="1" customWidth="1"/>
    <col min="10263" max="10494" width="9.140625" style="38"/>
    <col min="10495" max="10495" width="21.85546875" style="38" customWidth="1"/>
    <col min="10496" max="10496" width="8.140625" style="38" bestFit="1" customWidth="1"/>
    <col min="10497" max="10497" width="2.7109375" style="38" customWidth="1"/>
    <col min="10498" max="10498" width="11.85546875" style="38" bestFit="1" customWidth="1"/>
    <col min="10499" max="10499" width="2.7109375" style="38" customWidth="1"/>
    <col min="10500" max="10500" width="11.85546875" style="38" bestFit="1" customWidth="1"/>
    <col min="10501" max="10504" width="10.7109375" style="38" customWidth="1"/>
    <col min="10505" max="10505" width="17.42578125" style="38" bestFit="1" customWidth="1"/>
    <col min="10506" max="10511" width="12.7109375" style="38" customWidth="1"/>
    <col min="10512" max="10512" width="17.42578125" style="38" bestFit="1" customWidth="1"/>
    <col min="10513" max="10517" width="9.140625" style="38"/>
    <col min="10518" max="10518" width="0" style="38" hidden="1" customWidth="1"/>
    <col min="10519" max="10750" width="9.140625" style="38"/>
    <col min="10751" max="10751" width="21.85546875" style="38" customWidth="1"/>
    <col min="10752" max="10752" width="8.140625" style="38" bestFit="1" customWidth="1"/>
    <col min="10753" max="10753" width="2.7109375" style="38" customWidth="1"/>
    <col min="10754" max="10754" width="11.85546875" style="38" bestFit="1" customWidth="1"/>
    <col min="10755" max="10755" width="2.7109375" style="38" customWidth="1"/>
    <col min="10756" max="10756" width="11.85546875" style="38" bestFit="1" customWidth="1"/>
    <col min="10757" max="10760" width="10.7109375" style="38" customWidth="1"/>
    <col min="10761" max="10761" width="17.42578125" style="38" bestFit="1" customWidth="1"/>
    <col min="10762" max="10767" width="12.7109375" style="38" customWidth="1"/>
    <col min="10768" max="10768" width="17.42578125" style="38" bestFit="1" customWidth="1"/>
    <col min="10769" max="10773" width="9.140625" style="38"/>
    <col min="10774" max="10774" width="0" style="38" hidden="1" customWidth="1"/>
    <col min="10775" max="11006" width="9.140625" style="38"/>
    <col min="11007" max="11007" width="21.85546875" style="38" customWidth="1"/>
    <col min="11008" max="11008" width="8.140625" style="38" bestFit="1" customWidth="1"/>
    <col min="11009" max="11009" width="2.7109375" style="38" customWidth="1"/>
    <col min="11010" max="11010" width="11.85546875" style="38" bestFit="1" customWidth="1"/>
    <col min="11011" max="11011" width="2.7109375" style="38" customWidth="1"/>
    <col min="11012" max="11012" width="11.85546875" style="38" bestFit="1" customWidth="1"/>
    <col min="11013" max="11016" width="10.7109375" style="38" customWidth="1"/>
    <col min="11017" max="11017" width="17.42578125" style="38" bestFit="1" customWidth="1"/>
    <col min="11018" max="11023" width="12.7109375" style="38" customWidth="1"/>
    <col min="11024" max="11024" width="17.42578125" style="38" bestFit="1" customWidth="1"/>
    <col min="11025" max="11029" width="9.140625" style="38"/>
    <col min="11030" max="11030" width="0" style="38" hidden="1" customWidth="1"/>
    <col min="11031" max="11262" width="9.140625" style="38"/>
    <col min="11263" max="11263" width="21.85546875" style="38" customWidth="1"/>
    <col min="11264" max="11264" width="8.140625" style="38" bestFit="1" customWidth="1"/>
    <col min="11265" max="11265" width="2.7109375" style="38" customWidth="1"/>
    <col min="11266" max="11266" width="11.85546875" style="38" bestFit="1" customWidth="1"/>
    <col min="11267" max="11267" width="2.7109375" style="38" customWidth="1"/>
    <col min="11268" max="11268" width="11.85546875" style="38" bestFit="1" customWidth="1"/>
    <col min="11269" max="11272" width="10.7109375" style="38" customWidth="1"/>
    <col min="11273" max="11273" width="17.42578125" style="38" bestFit="1" customWidth="1"/>
    <col min="11274" max="11279" width="12.7109375" style="38" customWidth="1"/>
    <col min="11280" max="11280" width="17.42578125" style="38" bestFit="1" customWidth="1"/>
    <col min="11281" max="11285" width="9.140625" style="38"/>
    <col min="11286" max="11286" width="0" style="38" hidden="1" customWidth="1"/>
    <col min="11287" max="11518" width="9.140625" style="38"/>
    <col min="11519" max="11519" width="21.85546875" style="38" customWidth="1"/>
    <col min="11520" max="11520" width="8.140625" style="38" bestFit="1" customWidth="1"/>
    <col min="11521" max="11521" width="2.7109375" style="38" customWidth="1"/>
    <col min="11522" max="11522" width="11.85546875" style="38" bestFit="1" customWidth="1"/>
    <col min="11523" max="11523" width="2.7109375" style="38" customWidth="1"/>
    <col min="11524" max="11524" width="11.85546875" style="38" bestFit="1" customWidth="1"/>
    <col min="11525" max="11528" width="10.7109375" style="38" customWidth="1"/>
    <col min="11529" max="11529" width="17.42578125" style="38" bestFit="1" customWidth="1"/>
    <col min="11530" max="11535" width="12.7109375" style="38" customWidth="1"/>
    <col min="11536" max="11536" width="17.42578125" style="38" bestFit="1" customWidth="1"/>
    <col min="11537" max="11541" width="9.140625" style="38"/>
    <col min="11542" max="11542" width="0" style="38" hidden="1" customWidth="1"/>
    <col min="11543" max="11774" width="9.140625" style="38"/>
    <col min="11775" max="11775" width="21.85546875" style="38" customWidth="1"/>
    <col min="11776" max="11776" width="8.140625" style="38" bestFit="1" customWidth="1"/>
    <col min="11777" max="11777" width="2.7109375" style="38" customWidth="1"/>
    <col min="11778" max="11778" width="11.85546875" style="38" bestFit="1" customWidth="1"/>
    <col min="11779" max="11779" width="2.7109375" style="38" customWidth="1"/>
    <col min="11780" max="11780" width="11.85546875" style="38" bestFit="1" customWidth="1"/>
    <col min="11781" max="11784" width="10.7109375" style="38" customWidth="1"/>
    <col min="11785" max="11785" width="17.42578125" style="38" bestFit="1" customWidth="1"/>
    <col min="11786" max="11791" width="12.7109375" style="38" customWidth="1"/>
    <col min="11792" max="11792" width="17.42578125" style="38" bestFit="1" customWidth="1"/>
    <col min="11793" max="11797" width="9.140625" style="38"/>
    <col min="11798" max="11798" width="0" style="38" hidden="1" customWidth="1"/>
    <col min="11799" max="12030" width="9.140625" style="38"/>
    <col min="12031" max="12031" width="21.85546875" style="38" customWidth="1"/>
    <col min="12032" max="12032" width="8.140625" style="38" bestFit="1" customWidth="1"/>
    <col min="12033" max="12033" width="2.7109375" style="38" customWidth="1"/>
    <col min="12034" max="12034" width="11.85546875" style="38" bestFit="1" customWidth="1"/>
    <col min="12035" max="12035" width="2.7109375" style="38" customWidth="1"/>
    <col min="12036" max="12036" width="11.85546875" style="38" bestFit="1" customWidth="1"/>
    <col min="12037" max="12040" width="10.7109375" style="38" customWidth="1"/>
    <col min="12041" max="12041" width="17.42578125" style="38" bestFit="1" customWidth="1"/>
    <col min="12042" max="12047" width="12.7109375" style="38" customWidth="1"/>
    <col min="12048" max="12048" width="17.42578125" style="38" bestFit="1" customWidth="1"/>
    <col min="12049" max="12053" width="9.140625" style="38"/>
    <col min="12054" max="12054" width="0" style="38" hidden="1" customWidth="1"/>
    <col min="12055" max="12286" width="9.140625" style="38"/>
    <col min="12287" max="12287" width="21.85546875" style="38" customWidth="1"/>
    <col min="12288" max="12288" width="8.140625" style="38" bestFit="1" customWidth="1"/>
    <col min="12289" max="12289" width="2.7109375" style="38" customWidth="1"/>
    <col min="12290" max="12290" width="11.85546875" style="38" bestFit="1" customWidth="1"/>
    <col min="12291" max="12291" width="2.7109375" style="38" customWidth="1"/>
    <col min="12292" max="12292" width="11.85546875" style="38" bestFit="1" customWidth="1"/>
    <col min="12293" max="12296" width="10.7109375" style="38" customWidth="1"/>
    <col min="12297" max="12297" width="17.42578125" style="38" bestFit="1" customWidth="1"/>
    <col min="12298" max="12303" width="12.7109375" style="38" customWidth="1"/>
    <col min="12304" max="12304" width="17.42578125" style="38" bestFit="1" customWidth="1"/>
    <col min="12305" max="12309" width="9.140625" style="38"/>
    <col min="12310" max="12310" width="0" style="38" hidden="1" customWidth="1"/>
    <col min="12311" max="12542" width="9.140625" style="38"/>
    <col min="12543" max="12543" width="21.85546875" style="38" customWidth="1"/>
    <col min="12544" max="12544" width="8.140625" style="38" bestFit="1" customWidth="1"/>
    <col min="12545" max="12545" width="2.7109375" style="38" customWidth="1"/>
    <col min="12546" max="12546" width="11.85546875" style="38" bestFit="1" customWidth="1"/>
    <col min="12547" max="12547" width="2.7109375" style="38" customWidth="1"/>
    <col min="12548" max="12548" width="11.85546875" style="38" bestFit="1" customWidth="1"/>
    <col min="12549" max="12552" width="10.7109375" style="38" customWidth="1"/>
    <col min="12553" max="12553" width="17.42578125" style="38" bestFit="1" customWidth="1"/>
    <col min="12554" max="12559" width="12.7109375" style="38" customWidth="1"/>
    <col min="12560" max="12560" width="17.42578125" style="38" bestFit="1" customWidth="1"/>
    <col min="12561" max="12565" width="9.140625" style="38"/>
    <col min="12566" max="12566" width="0" style="38" hidden="1" customWidth="1"/>
    <col min="12567" max="12798" width="9.140625" style="38"/>
    <col min="12799" max="12799" width="21.85546875" style="38" customWidth="1"/>
    <col min="12800" max="12800" width="8.140625" style="38" bestFit="1" customWidth="1"/>
    <col min="12801" max="12801" width="2.7109375" style="38" customWidth="1"/>
    <col min="12802" max="12802" width="11.85546875" style="38" bestFit="1" customWidth="1"/>
    <col min="12803" max="12803" width="2.7109375" style="38" customWidth="1"/>
    <col min="12804" max="12804" width="11.85546875" style="38" bestFit="1" customWidth="1"/>
    <col min="12805" max="12808" width="10.7109375" style="38" customWidth="1"/>
    <col min="12809" max="12809" width="17.42578125" style="38" bestFit="1" customWidth="1"/>
    <col min="12810" max="12815" width="12.7109375" style="38" customWidth="1"/>
    <col min="12816" max="12816" width="17.42578125" style="38" bestFit="1" customWidth="1"/>
    <col min="12817" max="12821" width="9.140625" style="38"/>
    <col min="12822" max="12822" width="0" style="38" hidden="1" customWidth="1"/>
    <col min="12823" max="13054" width="9.140625" style="38"/>
    <col min="13055" max="13055" width="21.85546875" style="38" customWidth="1"/>
    <col min="13056" max="13056" width="8.140625" style="38" bestFit="1" customWidth="1"/>
    <col min="13057" max="13057" width="2.7109375" style="38" customWidth="1"/>
    <col min="13058" max="13058" width="11.85546875" style="38" bestFit="1" customWidth="1"/>
    <col min="13059" max="13059" width="2.7109375" style="38" customWidth="1"/>
    <col min="13060" max="13060" width="11.85546875" style="38" bestFit="1" customWidth="1"/>
    <col min="13061" max="13064" width="10.7109375" style="38" customWidth="1"/>
    <col min="13065" max="13065" width="17.42578125" style="38" bestFit="1" customWidth="1"/>
    <col min="13066" max="13071" width="12.7109375" style="38" customWidth="1"/>
    <col min="13072" max="13072" width="17.42578125" style="38" bestFit="1" customWidth="1"/>
    <col min="13073" max="13077" width="9.140625" style="38"/>
    <col min="13078" max="13078" width="0" style="38" hidden="1" customWidth="1"/>
    <col min="13079" max="13310" width="9.140625" style="38"/>
    <col min="13311" max="13311" width="21.85546875" style="38" customWidth="1"/>
    <col min="13312" max="13312" width="8.140625" style="38" bestFit="1" customWidth="1"/>
    <col min="13313" max="13313" width="2.7109375" style="38" customWidth="1"/>
    <col min="13314" max="13314" width="11.85546875" style="38" bestFit="1" customWidth="1"/>
    <col min="13315" max="13315" width="2.7109375" style="38" customWidth="1"/>
    <col min="13316" max="13316" width="11.85546875" style="38" bestFit="1" customWidth="1"/>
    <col min="13317" max="13320" width="10.7109375" style="38" customWidth="1"/>
    <col min="13321" max="13321" width="17.42578125" style="38" bestFit="1" customWidth="1"/>
    <col min="13322" max="13327" width="12.7109375" style="38" customWidth="1"/>
    <col min="13328" max="13328" width="17.42578125" style="38" bestFit="1" customWidth="1"/>
    <col min="13329" max="13333" width="9.140625" style="38"/>
    <col min="13334" max="13334" width="0" style="38" hidden="1" customWidth="1"/>
    <col min="13335" max="13566" width="9.140625" style="38"/>
    <col min="13567" max="13567" width="21.85546875" style="38" customWidth="1"/>
    <col min="13568" max="13568" width="8.140625" style="38" bestFit="1" customWidth="1"/>
    <col min="13569" max="13569" width="2.7109375" style="38" customWidth="1"/>
    <col min="13570" max="13570" width="11.85546875" style="38" bestFit="1" customWidth="1"/>
    <col min="13571" max="13571" width="2.7109375" style="38" customWidth="1"/>
    <col min="13572" max="13572" width="11.85546875" style="38" bestFit="1" customWidth="1"/>
    <col min="13573" max="13576" width="10.7109375" style="38" customWidth="1"/>
    <col min="13577" max="13577" width="17.42578125" style="38" bestFit="1" customWidth="1"/>
    <col min="13578" max="13583" width="12.7109375" style="38" customWidth="1"/>
    <col min="13584" max="13584" width="17.42578125" style="38" bestFit="1" customWidth="1"/>
    <col min="13585" max="13589" width="9.140625" style="38"/>
    <col min="13590" max="13590" width="0" style="38" hidden="1" customWidth="1"/>
    <col min="13591" max="13822" width="9.140625" style="38"/>
    <col min="13823" max="13823" width="21.85546875" style="38" customWidth="1"/>
    <col min="13824" max="13824" width="8.140625" style="38" bestFit="1" customWidth="1"/>
    <col min="13825" max="13825" width="2.7109375" style="38" customWidth="1"/>
    <col min="13826" max="13826" width="11.85546875" style="38" bestFit="1" customWidth="1"/>
    <col min="13827" max="13827" width="2.7109375" style="38" customWidth="1"/>
    <col min="13828" max="13828" width="11.85546875" style="38" bestFit="1" customWidth="1"/>
    <col min="13829" max="13832" width="10.7109375" style="38" customWidth="1"/>
    <col min="13833" max="13833" width="17.42578125" style="38" bestFit="1" customWidth="1"/>
    <col min="13834" max="13839" width="12.7109375" style="38" customWidth="1"/>
    <col min="13840" max="13840" width="17.42578125" style="38" bestFit="1" customWidth="1"/>
    <col min="13841" max="13845" width="9.140625" style="38"/>
    <col min="13846" max="13846" width="0" style="38" hidden="1" customWidth="1"/>
    <col min="13847" max="14078" width="9.140625" style="38"/>
    <col min="14079" max="14079" width="21.85546875" style="38" customWidth="1"/>
    <col min="14080" max="14080" width="8.140625" style="38" bestFit="1" customWidth="1"/>
    <col min="14081" max="14081" width="2.7109375" style="38" customWidth="1"/>
    <col min="14082" max="14082" width="11.85546875" style="38" bestFit="1" customWidth="1"/>
    <col min="14083" max="14083" width="2.7109375" style="38" customWidth="1"/>
    <col min="14084" max="14084" width="11.85546875" style="38" bestFit="1" customWidth="1"/>
    <col min="14085" max="14088" width="10.7109375" style="38" customWidth="1"/>
    <col min="14089" max="14089" width="17.42578125" style="38" bestFit="1" customWidth="1"/>
    <col min="14090" max="14095" width="12.7109375" style="38" customWidth="1"/>
    <col min="14096" max="14096" width="17.42578125" style="38" bestFit="1" customWidth="1"/>
    <col min="14097" max="14101" width="9.140625" style="38"/>
    <col min="14102" max="14102" width="0" style="38" hidden="1" customWidth="1"/>
    <col min="14103" max="14334" width="9.140625" style="38"/>
    <col min="14335" max="14335" width="21.85546875" style="38" customWidth="1"/>
    <col min="14336" max="14336" width="8.140625" style="38" bestFit="1" customWidth="1"/>
    <col min="14337" max="14337" width="2.7109375" style="38" customWidth="1"/>
    <col min="14338" max="14338" width="11.85546875" style="38" bestFit="1" customWidth="1"/>
    <col min="14339" max="14339" width="2.7109375" style="38" customWidth="1"/>
    <col min="14340" max="14340" width="11.85546875" style="38" bestFit="1" customWidth="1"/>
    <col min="14341" max="14344" width="10.7109375" style="38" customWidth="1"/>
    <col min="14345" max="14345" width="17.42578125" style="38" bestFit="1" customWidth="1"/>
    <col min="14346" max="14351" width="12.7109375" style="38" customWidth="1"/>
    <col min="14352" max="14352" width="17.42578125" style="38" bestFit="1" customWidth="1"/>
    <col min="14353" max="14357" width="9.140625" style="38"/>
    <col min="14358" max="14358" width="0" style="38" hidden="1" customWidth="1"/>
    <col min="14359" max="14590" width="9.140625" style="38"/>
    <col min="14591" max="14591" width="21.85546875" style="38" customWidth="1"/>
    <col min="14592" max="14592" width="8.140625" style="38" bestFit="1" customWidth="1"/>
    <col min="14593" max="14593" width="2.7109375" style="38" customWidth="1"/>
    <col min="14594" max="14594" width="11.85546875" style="38" bestFit="1" customWidth="1"/>
    <col min="14595" max="14595" width="2.7109375" style="38" customWidth="1"/>
    <col min="14596" max="14596" width="11.85546875" style="38" bestFit="1" customWidth="1"/>
    <col min="14597" max="14600" width="10.7109375" style="38" customWidth="1"/>
    <col min="14601" max="14601" width="17.42578125" style="38" bestFit="1" customWidth="1"/>
    <col min="14602" max="14607" width="12.7109375" style="38" customWidth="1"/>
    <col min="14608" max="14608" width="17.42578125" style="38" bestFit="1" customWidth="1"/>
    <col min="14609" max="14613" width="9.140625" style="38"/>
    <col min="14614" max="14614" width="0" style="38" hidden="1" customWidth="1"/>
    <col min="14615" max="14846" width="9.140625" style="38"/>
    <col min="14847" max="14847" width="21.85546875" style="38" customWidth="1"/>
    <col min="14848" max="14848" width="8.140625" style="38" bestFit="1" customWidth="1"/>
    <col min="14849" max="14849" width="2.7109375" style="38" customWidth="1"/>
    <col min="14850" max="14850" width="11.85546875" style="38" bestFit="1" customWidth="1"/>
    <col min="14851" max="14851" width="2.7109375" style="38" customWidth="1"/>
    <col min="14852" max="14852" width="11.85546875" style="38" bestFit="1" customWidth="1"/>
    <col min="14853" max="14856" width="10.7109375" style="38" customWidth="1"/>
    <col min="14857" max="14857" width="17.42578125" style="38" bestFit="1" customWidth="1"/>
    <col min="14858" max="14863" width="12.7109375" style="38" customWidth="1"/>
    <col min="14864" max="14864" width="17.42578125" style="38" bestFit="1" customWidth="1"/>
    <col min="14865" max="14869" width="9.140625" style="38"/>
    <col min="14870" max="14870" width="0" style="38" hidden="1" customWidth="1"/>
    <col min="14871" max="15102" width="9.140625" style="38"/>
    <col min="15103" max="15103" width="21.85546875" style="38" customWidth="1"/>
    <col min="15104" max="15104" width="8.140625" style="38" bestFit="1" customWidth="1"/>
    <col min="15105" max="15105" width="2.7109375" style="38" customWidth="1"/>
    <col min="15106" max="15106" width="11.85546875" style="38" bestFit="1" customWidth="1"/>
    <col min="15107" max="15107" width="2.7109375" style="38" customWidth="1"/>
    <col min="15108" max="15108" width="11.85546875" style="38" bestFit="1" customWidth="1"/>
    <col min="15109" max="15112" width="10.7109375" style="38" customWidth="1"/>
    <col min="15113" max="15113" width="17.42578125" style="38" bestFit="1" customWidth="1"/>
    <col min="15114" max="15119" width="12.7109375" style="38" customWidth="1"/>
    <col min="15120" max="15120" width="17.42578125" style="38" bestFit="1" customWidth="1"/>
    <col min="15121" max="15125" width="9.140625" style="38"/>
    <col min="15126" max="15126" width="0" style="38" hidden="1" customWidth="1"/>
    <col min="15127" max="15358" width="9.140625" style="38"/>
    <col min="15359" max="15359" width="21.85546875" style="38" customWidth="1"/>
    <col min="15360" max="15360" width="8.140625" style="38" bestFit="1" customWidth="1"/>
    <col min="15361" max="15361" width="2.7109375" style="38" customWidth="1"/>
    <col min="15362" max="15362" width="11.85546875" style="38" bestFit="1" customWidth="1"/>
    <col min="15363" max="15363" width="2.7109375" style="38" customWidth="1"/>
    <col min="15364" max="15364" width="11.85546875" style="38" bestFit="1" customWidth="1"/>
    <col min="15365" max="15368" width="10.7109375" style="38" customWidth="1"/>
    <col min="15369" max="15369" width="17.42578125" style="38" bestFit="1" customWidth="1"/>
    <col min="15370" max="15375" width="12.7109375" style="38" customWidth="1"/>
    <col min="15376" max="15376" width="17.42578125" style="38" bestFit="1" customWidth="1"/>
    <col min="15377" max="15381" width="9.140625" style="38"/>
    <col min="15382" max="15382" width="0" style="38" hidden="1" customWidth="1"/>
    <col min="15383" max="15614" width="9.140625" style="38"/>
    <col min="15615" max="15615" width="21.85546875" style="38" customWidth="1"/>
    <col min="15616" max="15616" width="8.140625" style="38" bestFit="1" customWidth="1"/>
    <col min="15617" max="15617" width="2.7109375" style="38" customWidth="1"/>
    <col min="15618" max="15618" width="11.85546875" style="38" bestFit="1" customWidth="1"/>
    <col min="15619" max="15619" width="2.7109375" style="38" customWidth="1"/>
    <col min="15620" max="15620" width="11.85546875" style="38" bestFit="1" customWidth="1"/>
    <col min="15621" max="15624" width="10.7109375" style="38" customWidth="1"/>
    <col min="15625" max="15625" width="17.42578125" style="38" bestFit="1" customWidth="1"/>
    <col min="15626" max="15631" width="12.7109375" style="38" customWidth="1"/>
    <col min="15632" max="15632" width="17.42578125" style="38" bestFit="1" customWidth="1"/>
    <col min="15633" max="15637" width="9.140625" style="38"/>
    <col min="15638" max="15638" width="0" style="38" hidden="1" customWidth="1"/>
    <col min="15639" max="15870" width="9.140625" style="38"/>
    <col min="15871" max="15871" width="21.85546875" style="38" customWidth="1"/>
    <col min="15872" max="15872" width="8.140625" style="38" bestFit="1" customWidth="1"/>
    <col min="15873" max="15873" width="2.7109375" style="38" customWidth="1"/>
    <col min="15874" max="15874" width="11.85546875" style="38" bestFit="1" customWidth="1"/>
    <col min="15875" max="15875" width="2.7109375" style="38" customWidth="1"/>
    <col min="15876" max="15876" width="11.85546875" style="38" bestFit="1" customWidth="1"/>
    <col min="15877" max="15880" width="10.7109375" style="38" customWidth="1"/>
    <col min="15881" max="15881" width="17.42578125" style="38" bestFit="1" customWidth="1"/>
    <col min="15882" max="15887" width="12.7109375" style="38" customWidth="1"/>
    <col min="15888" max="15888" width="17.42578125" style="38" bestFit="1" customWidth="1"/>
    <col min="15889" max="15893" width="9.140625" style="38"/>
    <col min="15894" max="15894" width="0" style="38" hidden="1" customWidth="1"/>
    <col min="15895" max="16126" width="9.140625" style="38"/>
    <col min="16127" max="16127" width="21.85546875" style="38" customWidth="1"/>
    <col min="16128" max="16128" width="8.140625" style="38" bestFit="1" customWidth="1"/>
    <col min="16129" max="16129" width="2.7109375" style="38" customWidth="1"/>
    <col min="16130" max="16130" width="11.85546875" style="38" bestFit="1" customWidth="1"/>
    <col min="16131" max="16131" width="2.7109375" style="38" customWidth="1"/>
    <col min="16132" max="16132" width="11.85546875" style="38" bestFit="1" customWidth="1"/>
    <col min="16133" max="16136" width="10.7109375" style="38" customWidth="1"/>
    <col min="16137" max="16137" width="17.42578125" style="38" bestFit="1" customWidth="1"/>
    <col min="16138" max="16143" width="12.7109375" style="38" customWidth="1"/>
    <col min="16144" max="16144" width="17.42578125" style="38" bestFit="1" customWidth="1"/>
    <col min="16145" max="16149" width="9.140625" style="38"/>
    <col min="16150" max="16150" width="0" style="38" hidden="1" customWidth="1"/>
    <col min="16151" max="16384" width="9.140625" style="38"/>
  </cols>
  <sheetData>
    <row r="1" spans="1:23" s="31" customFormat="1" ht="18" x14ac:dyDescent="0.25">
      <c r="A1" s="404"/>
      <c r="B1" s="404"/>
      <c r="C1" s="404"/>
      <c r="D1" s="404"/>
      <c r="E1" s="404"/>
      <c r="F1" s="404"/>
      <c r="G1" s="404"/>
      <c r="H1" s="404"/>
      <c r="I1" s="404"/>
      <c r="J1" s="404"/>
      <c r="K1" s="404"/>
      <c r="L1" s="404"/>
      <c r="M1" s="30"/>
    </row>
    <row r="2" spans="1:23" s="31" customFormat="1" ht="18" x14ac:dyDescent="0.25">
      <c r="A2" s="32" t="str">
        <f>budgetsheet!C3</f>
        <v>Title</v>
      </c>
      <c r="B2" s="32"/>
      <c r="C2" s="32"/>
      <c r="D2" s="30"/>
      <c r="E2" s="30"/>
      <c r="F2" s="30"/>
      <c r="G2" s="30"/>
      <c r="H2" s="30"/>
      <c r="I2" s="30"/>
      <c r="J2" s="30"/>
      <c r="K2" s="249"/>
      <c r="L2" s="30"/>
      <c r="M2" s="30"/>
    </row>
    <row r="3" spans="1:23" s="31" customFormat="1" ht="18" x14ac:dyDescent="0.25">
      <c r="A3" s="412" t="str">
        <f>budgetsheet!C3</f>
        <v>Title</v>
      </c>
      <c r="B3" s="413"/>
      <c r="C3" s="413"/>
      <c r="D3" s="413"/>
      <c r="E3" s="413"/>
      <c r="F3" s="413"/>
      <c r="G3" s="413"/>
      <c r="H3" s="413"/>
      <c r="I3" s="413"/>
      <c r="J3" s="30"/>
      <c r="K3" s="249"/>
      <c r="L3" s="30"/>
      <c r="M3" s="30"/>
    </row>
    <row r="4" spans="1:23" s="31" customFormat="1" ht="18" x14ac:dyDescent="0.25">
      <c r="A4" s="32"/>
      <c r="B4" s="32"/>
      <c r="C4" s="32"/>
      <c r="D4" s="128"/>
      <c r="E4" s="128"/>
      <c r="F4" s="128"/>
      <c r="G4" s="128"/>
      <c r="H4" s="128"/>
      <c r="I4" s="128"/>
      <c r="J4" s="128"/>
      <c r="K4" s="249"/>
      <c r="L4" s="128"/>
      <c r="M4" s="128"/>
    </row>
    <row r="6" spans="1:23" ht="20.25" x14ac:dyDescent="0.3">
      <c r="A6" s="33" t="s">
        <v>25</v>
      </c>
      <c r="B6" s="31"/>
      <c r="C6" s="34"/>
      <c r="D6" s="34"/>
      <c r="E6" s="34"/>
      <c r="F6" s="34"/>
      <c r="G6" s="35"/>
      <c r="H6" s="35"/>
      <c r="I6" s="34"/>
    </row>
    <row r="7" spans="1:23" x14ac:dyDescent="0.2">
      <c r="A7" s="39"/>
      <c r="B7" s="31"/>
      <c r="C7" s="34"/>
      <c r="D7" s="34"/>
      <c r="E7" s="34"/>
      <c r="F7" s="34"/>
      <c r="G7" s="35"/>
      <c r="H7" s="35"/>
      <c r="I7" s="34"/>
    </row>
    <row r="8" spans="1:23" ht="21" customHeight="1" x14ac:dyDescent="0.25">
      <c r="A8" s="405"/>
      <c r="B8" s="406"/>
      <c r="C8" s="406"/>
      <c r="D8" s="406"/>
      <c r="E8" s="407"/>
      <c r="F8" s="158">
        <f>budgetsheet!U6</f>
        <v>2023</v>
      </c>
      <c r="G8" s="158">
        <f>budgetsheet!V6</f>
        <v>2024</v>
      </c>
      <c r="H8" s="158">
        <f>budgetsheet!W6</f>
        <v>2025</v>
      </c>
      <c r="I8" s="158">
        <f>budgetsheet!X6</f>
        <v>2026</v>
      </c>
      <c r="J8" s="158">
        <f>budgetsheet!Y6</f>
        <v>2027</v>
      </c>
      <c r="K8" s="158">
        <f>budgetsheet!Z6</f>
        <v>2028</v>
      </c>
      <c r="L8" s="158" t="str">
        <f>budgetsheet!AA6</f>
        <v>total</v>
      </c>
      <c r="R8" s="408"/>
    </row>
    <row r="9" spans="1:23" ht="27.75" customHeight="1" x14ac:dyDescent="0.2">
      <c r="A9" s="409" t="s">
        <v>1</v>
      </c>
      <c r="B9" s="410"/>
      <c r="C9" s="410"/>
      <c r="D9" s="410"/>
      <c r="E9" s="411"/>
      <c r="F9" s="159">
        <f>budgetsheet!U7</f>
        <v>0</v>
      </c>
      <c r="G9" s="159">
        <f>budgetsheet!V7</f>
        <v>0</v>
      </c>
      <c r="H9" s="159">
        <f>budgetsheet!W7</f>
        <v>0</v>
      </c>
      <c r="I9" s="159">
        <f>budgetsheet!X7</f>
        <v>0</v>
      </c>
      <c r="J9" s="159">
        <f>budgetsheet!Y7</f>
        <v>0</v>
      </c>
      <c r="K9" s="159">
        <f>budgetsheet!Z7</f>
        <v>0</v>
      </c>
      <c r="L9" s="160">
        <f>budgetsheet!AA7</f>
        <v>0</v>
      </c>
      <c r="M9" s="279"/>
      <c r="R9" s="408"/>
    </row>
    <row r="10" spans="1:23" s="36" customFormat="1" x14ac:dyDescent="0.2">
      <c r="A10" s="40"/>
      <c r="B10" s="38"/>
      <c r="C10" s="38"/>
      <c r="D10" s="38"/>
      <c r="E10" s="38"/>
      <c r="F10" s="38"/>
      <c r="M10" s="38"/>
      <c r="N10" s="38"/>
      <c r="O10" s="38"/>
      <c r="P10" s="38"/>
      <c r="Q10" s="38"/>
      <c r="R10" s="38"/>
      <c r="S10" s="38"/>
      <c r="T10" s="38"/>
      <c r="U10" s="38"/>
      <c r="V10" s="38"/>
      <c r="W10" s="38"/>
    </row>
    <row r="11" spans="1:23" s="36" customFormat="1" ht="20.25" x14ac:dyDescent="0.3">
      <c r="A11" s="41" t="s">
        <v>26</v>
      </c>
      <c r="B11" s="38"/>
      <c r="C11" s="38"/>
      <c r="D11" s="38"/>
      <c r="E11" s="38"/>
      <c r="F11" s="38"/>
      <c r="M11" s="38"/>
      <c r="N11" s="38"/>
      <c r="O11" s="38"/>
      <c r="P11" s="38"/>
      <c r="Q11" s="38"/>
      <c r="R11" s="38"/>
      <c r="S11" s="38"/>
      <c r="T11" s="38"/>
      <c r="U11" s="38"/>
      <c r="V11" s="38"/>
      <c r="W11" s="38"/>
    </row>
    <row r="12" spans="1:23" s="36" customFormat="1" x14ac:dyDescent="0.2">
      <c r="A12" s="40"/>
      <c r="B12" s="38"/>
      <c r="C12" s="38"/>
      <c r="D12" s="38"/>
      <c r="E12" s="38"/>
      <c r="F12" s="38"/>
      <c r="M12" s="38"/>
      <c r="N12" s="38"/>
      <c r="O12" s="38"/>
      <c r="P12" s="38"/>
      <c r="Q12" s="38"/>
      <c r="R12" s="38"/>
      <c r="S12" s="38"/>
      <c r="T12" s="38"/>
      <c r="U12" s="38"/>
      <c r="V12" s="38"/>
      <c r="W12" s="38"/>
    </row>
    <row r="13" spans="1:23" s="36" customFormat="1" ht="19.5" customHeight="1" x14ac:dyDescent="0.2">
      <c r="A13" s="277" t="s">
        <v>132</v>
      </c>
      <c r="B13" s="50">
        <f>F8</f>
        <v>2023</v>
      </c>
      <c r="C13" s="42">
        <v>0.8</v>
      </c>
      <c r="D13" s="161" t="s">
        <v>79</v>
      </c>
      <c r="E13" s="43">
        <f>F9*0.5</f>
        <v>0</v>
      </c>
      <c r="F13" s="278" t="s">
        <v>27</v>
      </c>
      <c r="G13" s="44">
        <f t="shared" ref="G13:G20" si="0">C13*E13</f>
        <v>0</v>
      </c>
      <c r="H13" s="45"/>
      <c r="I13" s="45"/>
      <c r="M13" s="38"/>
      <c r="N13" s="38"/>
      <c r="O13" s="38"/>
      <c r="P13" s="38"/>
      <c r="Q13" s="38"/>
      <c r="R13" s="38"/>
      <c r="S13" s="38"/>
      <c r="T13" s="38"/>
      <c r="U13" s="38"/>
      <c r="V13" s="38"/>
      <c r="W13" s="38"/>
    </row>
    <row r="14" spans="1:23" ht="19.5" customHeight="1" x14ac:dyDescent="0.2">
      <c r="A14" s="277" t="s">
        <v>132</v>
      </c>
      <c r="B14" s="50">
        <f>G8</f>
        <v>2024</v>
      </c>
      <c r="C14" s="42">
        <v>0.8</v>
      </c>
      <c r="D14" s="161" t="s">
        <v>79</v>
      </c>
      <c r="E14" s="43">
        <f>(0.5*F9)+(0.5*G9)</f>
        <v>0</v>
      </c>
      <c r="F14" s="278" t="s">
        <v>27</v>
      </c>
      <c r="G14" s="44">
        <f t="shared" si="0"/>
        <v>0</v>
      </c>
      <c r="H14" s="45"/>
      <c r="I14" s="45"/>
    </row>
    <row r="15" spans="1:23" ht="19.5" customHeight="1" x14ac:dyDescent="0.2">
      <c r="A15" s="277" t="s">
        <v>132</v>
      </c>
      <c r="B15" s="50">
        <f>H8</f>
        <v>2025</v>
      </c>
      <c r="C15" s="42">
        <v>0.8</v>
      </c>
      <c r="D15" s="161" t="s">
        <v>79</v>
      </c>
      <c r="E15" s="43">
        <f>(0.5*G9)+(0.5*H9)</f>
        <v>0</v>
      </c>
      <c r="F15" s="278" t="s">
        <v>27</v>
      </c>
      <c r="G15" s="44">
        <f t="shared" si="0"/>
        <v>0</v>
      </c>
      <c r="H15" s="45"/>
      <c r="L15" s="43"/>
    </row>
    <row r="16" spans="1:23" ht="19.5" customHeight="1" x14ac:dyDescent="0.2">
      <c r="A16" s="277" t="s">
        <v>132</v>
      </c>
      <c r="B16" s="50">
        <f>I8</f>
        <v>2026</v>
      </c>
      <c r="C16" s="42">
        <v>0.8</v>
      </c>
      <c r="D16" s="161" t="s">
        <v>79</v>
      </c>
      <c r="E16" s="43">
        <f>(0.5*H9)+(0.5*I9)</f>
        <v>0</v>
      </c>
      <c r="F16" s="278" t="s">
        <v>27</v>
      </c>
      <c r="G16" s="44">
        <f t="shared" si="0"/>
        <v>0</v>
      </c>
      <c r="H16" s="45"/>
      <c r="I16" s="45"/>
      <c r="J16" s="44"/>
      <c r="K16" s="44"/>
    </row>
    <row r="17" spans="1:23" ht="19.5" customHeight="1" x14ac:dyDescent="0.2">
      <c r="A17" s="277" t="s">
        <v>132</v>
      </c>
      <c r="B17" s="50">
        <f>J8</f>
        <v>2027</v>
      </c>
      <c r="C17" s="42">
        <v>0.8</v>
      </c>
      <c r="D17" s="161" t="s">
        <v>79</v>
      </c>
      <c r="E17" s="43">
        <f>(0.5*I9)+(0.5*J9)</f>
        <v>0</v>
      </c>
      <c r="F17" s="278" t="s">
        <v>27</v>
      </c>
      <c r="G17" s="44">
        <f t="shared" si="0"/>
        <v>0</v>
      </c>
      <c r="H17" s="45"/>
      <c r="I17" s="45"/>
      <c r="J17" s="44"/>
      <c r="K17" s="44"/>
    </row>
    <row r="18" spans="1:23" ht="19.5" customHeight="1" x14ac:dyDescent="0.2">
      <c r="A18" s="277" t="s">
        <v>132</v>
      </c>
      <c r="B18" s="50">
        <f>K8</f>
        <v>2028</v>
      </c>
      <c r="C18" s="42">
        <v>0.8</v>
      </c>
      <c r="D18" s="161" t="s">
        <v>79</v>
      </c>
      <c r="E18" s="43">
        <f>(0.5*J9)+(0.5*K9)</f>
        <v>0</v>
      </c>
      <c r="F18" s="278" t="s">
        <v>27</v>
      </c>
      <c r="G18" s="44">
        <f t="shared" si="0"/>
        <v>0</v>
      </c>
      <c r="H18" s="45"/>
      <c r="I18" s="45"/>
      <c r="J18" s="44"/>
      <c r="K18" s="44"/>
    </row>
    <row r="19" spans="1:23" ht="19.5" customHeight="1" x14ac:dyDescent="0.2">
      <c r="A19" s="277" t="s">
        <v>132</v>
      </c>
      <c r="B19" s="50">
        <f>B18+1</f>
        <v>2029</v>
      </c>
      <c r="C19" s="42">
        <v>0.8</v>
      </c>
      <c r="D19" s="161" t="s">
        <v>79</v>
      </c>
      <c r="E19" s="43">
        <f>0.5*K9</f>
        <v>0</v>
      </c>
      <c r="F19" s="278" t="s">
        <v>27</v>
      </c>
      <c r="G19" s="44">
        <f t="shared" si="0"/>
        <v>0</v>
      </c>
      <c r="H19" s="45"/>
      <c r="I19" s="45"/>
      <c r="J19" s="44"/>
      <c r="K19" s="44"/>
    </row>
    <row r="20" spans="1:23" s="36" customFormat="1" ht="19.5" customHeight="1" x14ac:dyDescent="0.2">
      <c r="A20" s="46" t="s">
        <v>28</v>
      </c>
      <c r="B20" s="45"/>
      <c r="C20" s="42">
        <v>0.2</v>
      </c>
      <c r="D20" s="161" t="s">
        <v>79</v>
      </c>
      <c r="E20" s="43">
        <f>L9</f>
        <v>0</v>
      </c>
      <c r="F20" s="278" t="s">
        <v>27</v>
      </c>
      <c r="G20" s="44">
        <f t="shared" si="0"/>
        <v>0</v>
      </c>
      <c r="H20" s="45"/>
      <c r="I20" s="47"/>
      <c r="J20" s="48"/>
      <c r="K20" s="48"/>
      <c r="L20" s="49"/>
      <c r="M20" s="38"/>
      <c r="N20" s="38"/>
      <c r="O20" s="38"/>
      <c r="P20" s="38"/>
      <c r="Q20" s="38"/>
      <c r="R20" s="38"/>
      <c r="S20" s="38"/>
      <c r="T20" s="38"/>
      <c r="U20" s="38"/>
      <c r="V20" s="38"/>
      <c r="W20" s="38"/>
    </row>
    <row r="21" spans="1:23" s="36" customFormat="1" ht="15.75" thickBot="1" x14ac:dyDescent="0.25">
      <c r="A21" s="46"/>
      <c r="B21" s="45"/>
      <c r="C21" s="50"/>
      <c r="D21" s="50"/>
      <c r="E21" s="50"/>
      <c r="F21" s="50"/>
      <c r="G21" s="51"/>
      <c r="H21" s="45"/>
      <c r="I21" s="47"/>
      <c r="J21" s="52"/>
      <c r="K21" s="52"/>
      <c r="L21" s="49"/>
      <c r="M21" s="38"/>
      <c r="N21" s="38"/>
      <c r="O21" s="38"/>
      <c r="P21" s="38"/>
      <c r="Q21" s="38"/>
      <c r="R21" s="38"/>
      <c r="S21" s="38"/>
      <c r="T21" s="38"/>
      <c r="U21" s="38"/>
      <c r="V21" s="38"/>
      <c r="W21" s="38"/>
    </row>
    <row r="22" spans="1:23" ht="15.75" thickTop="1" x14ac:dyDescent="0.2">
      <c r="A22" s="50"/>
      <c r="B22" s="50"/>
      <c r="C22" s="50"/>
      <c r="D22" s="50"/>
      <c r="E22" s="50"/>
      <c r="F22" s="50"/>
      <c r="G22" s="50"/>
      <c r="H22" s="45"/>
      <c r="I22" s="47"/>
      <c r="J22" s="53"/>
      <c r="K22" s="53"/>
      <c r="L22" s="49"/>
    </row>
    <row r="23" spans="1:23" ht="15.75" x14ac:dyDescent="0.25">
      <c r="A23" s="54" t="s">
        <v>0</v>
      </c>
      <c r="B23" s="50"/>
      <c r="C23" s="50"/>
      <c r="D23" s="50"/>
      <c r="E23" s="50"/>
      <c r="F23" s="50"/>
      <c r="G23" s="55">
        <f>SUM(G13:G20)</f>
        <v>0</v>
      </c>
      <c r="H23" s="45"/>
      <c r="I23" s="45"/>
      <c r="J23" s="55"/>
      <c r="K23" s="55"/>
    </row>
    <row r="24" spans="1:23" ht="15" x14ac:dyDescent="0.2">
      <c r="A24" s="50"/>
      <c r="B24" s="50"/>
      <c r="C24" s="50"/>
      <c r="D24" s="56"/>
      <c r="E24" s="56"/>
      <c r="F24" s="57"/>
      <c r="G24" s="45"/>
      <c r="H24" s="45"/>
      <c r="I24" s="45"/>
    </row>
    <row r="25" spans="1:23" ht="15" x14ac:dyDescent="0.2">
      <c r="A25" s="50"/>
      <c r="B25" s="50"/>
      <c r="C25" s="50"/>
      <c r="D25" s="56"/>
      <c r="E25" s="56"/>
      <c r="F25" s="57"/>
      <c r="G25" s="45"/>
      <c r="H25" s="45"/>
      <c r="I25" s="45"/>
    </row>
    <row r="26" spans="1:23" ht="15" x14ac:dyDescent="0.2">
      <c r="A26" s="50" t="s">
        <v>30</v>
      </c>
      <c r="B26" s="50"/>
      <c r="C26" s="50"/>
      <c r="D26" s="56"/>
      <c r="E26" s="56"/>
      <c r="F26" s="57"/>
      <c r="G26" s="45"/>
      <c r="H26" s="45"/>
      <c r="I26" s="45"/>
    </row>
    <row r="27" spans="1:23" ht="15" x14ac:dyDescent="0.2">
      <c r="A27" s="50" t="s">
        <v>29</v>
      </c>
      <c r="B27" s="50"/>
      <c r="C27" s="50"/>
      <c r="D27" s="56"/>
      <c r="E27" s="56"/>
      <c r="F27" s="57"/>
      <c r="G27" s="45"/>
      <c r="H27" s="45"/>
      <c r="I27" s="45"/>
    </row>
    <row r="28" spans="1:23" ht="15" x14ac:dyDescent="0.2">
      <c r="A28" s="50" t="s">
        <v>78</v>
      </c>
      <c r="B28" s="50"/>
      <c r="C28" s="50"/>
      <c r="D28" s="56"/>
      <c r="E28" s="56"/>
      <c r="F28" s="57"/>
      <c r="G28" s="45"/>
      <c r="H28" s="45"/>
      <c r="I28" s="45"/>
    </row>
    <row r="60" spans="1:18" ht="20.25" x14ac:dyDescent="0.3">
      <c r="A60" s="58"/>
      <c r="Q60" s="66"/>
    </row>
    <row r="61" spans="1:18" s="58" customFormat="1" ht="20.25" x14ac:dyDescent="0.3">
      <c r="B61" s="59"/>
      <c r="C61" s="60"/>
      <c r="D61" s="61"/>
      <c r="E61" s="61"/>
      <c r="F61" s="62"/>
      <c r="G61" s="63"/>
      <c r="H61" s="64"/>
      <c r="I61" s="64"/>
      <c r="J61" s="65"/>
      <c r="K61" s="65"/>
    </row>
    <row r="64" spans="1:18" s="58" customFormat="1" ht="20.25" x14ac:dyDescent="0.3">
      <c r="B64" s="59"/>
      <c r="C64" s="60"/>
      <c r="D64" s="61"/>
      <c r="E64" s="61"/>
      <c r="F64" s="62"/>
      <c r="G64" s="63"/>
      <c r="H64" s="64"/>
      <c r="I64" s="64"/>
      <c r="J64" s="65"/>
      <c r="K64" s="65"/>
      <c r="R64" s="66"/>
    </row>
    <row r="65" spans="2:18" s="58" customFormat="1" ht="20.25" x14ac:dyDescent="0.3">
      <c r="B65" s="59"/>
      <c r="C65" s="60"/>
      <c r="D65" s="61"/>
      <c r="E65" s="61"/>
      <c r="F65" s="62"/>
      <c r="G65" s="63"/>
      <c r="H65" s="64"/>
      <c r="I65" s="64"/>
      <c r="J65" s="65"/>
      <c r="K65" s="65"/>
      <c r="R65" s="66"/>
    </row>
    <row r="66" spans="2:18" x14ac:dyDescent="0.2">
      <c r="J66" s="68"/>
      <c r="K66" s="68"/>
    </row>
  </sheetData>
  <sheetProtection selectLockedCells="1" selectUnlockedCells="1"/>
  <mergeCells count="5">
    <mergeCell ref="A1:L1"/>
    <mergeCell ref="A8:E8"/>
    <mergeCell ref="R8:R9"/>
    <mergeCell ref="A9:E9"/>
    <mergeCell ref="A3:I3"/>
  </mergeCells>
  <pageMargins left="0.39370078740157483" right="0.39370078740157483" top="0.39370078740157483" bottom="0.39370078740157483" header="0.19685039370078741" footer="0.19685039370078741"/>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Explanatory note</vt:lpstr>
      <vt:lpstr>budgetsheet</vt:lpstr>
      <vt:lpstr>verdeling Netspar ClickNL</vt:lpstr>
      <vt:lpstr>Restricted bureau information</vt:lpstr>
      <vt:lpstr>Restricted bureau information 2</vt:lpstr>
      <vt:lpstr>Payment scheme</vt:lpstr>
      <vt:lpstr>'Explanatory note'!Print_Area</vt:lpstr>
      <vt:lpstr>'Payment scheme'!Print_Area</vt:lpstr>
      <vt:lpstr>'verdeling Netspar ClickNL'!Print_Area</vt:lpstr>
    </vt:vector>
  </TitlesOfParts>
  <Company>Tilburg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Zwaans</dc:creator>
  <cp:lastModifiedBy>S.K. van Halder</cp:lastModifiedBy>
  <cp:lastPrinted>2021-12-15T06:20:57Z</cp:lastPrinted>
  <dcterms:created xsi:type="dcterms:W3CDTF">2008-05-22T10:57:52Z</dcterms:created>
  <dcterms:modified xsi:type="dcterms:W3CDTF">2021-12-17T14:12:17Z</dcterms:modified>
</cp:coreProperties>
</file>